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65" windowWidth="19410" windowHeight="10950"/>
  </bookViews>
  <sheets>
    <sheet name="6A" sheetId="5" r:id="rId1"/>
  </sheets>
  <definedNames>
    <definedName name="_xlnm.Print_Area" localSheetId="0">'6A'!$A$1:$I$163</definedName>
    <definedName name="_xlnm.Print_Titles" localSheetId="0">'6A'!$2:$9</definedName>
  </definedNames>
  <calcPr calcId="145621"/>
</workbook>
</file>

<file path=xl/calcChain.xml><?xml version="1.0" encoding="utf-8"?>
<calcChain xmlns="http://schemas.openxmlformats.org/spreadsheetml/2006/main">
  <c r="F94" i="5" l="1"/>
  <c r="E147" i="5"/>
  <c r="F147" i="5"/>
  <c r="G147" i="5"/>
  <c r="H147" i="5"/>
  <c r="D147" i="5"/>
  <c r="I138" i="5"/>
  <c r="E138" i="5"/>
  <c r="F138" i="5"/>
  <c r="G138" i="5"/>
  <c r="H138" i="5"/>
  <c r="D138" i="5"/>
  <c r="D72" i="5"/>
  <c r="D63" i="5" s="1"/>
  <c r="E72" i="5"/>
  <c r="E63" i="5" s="1"/>
  <c r="F72" i="5"/>
  <c r="F63" i="5" s="1"/>
  <c r="I63" i="5" s="1"/>
  <c r="G72" i="5"/>
  <c r="H72" i="5"/>
  <c r="I72" i="5"/>
  <c r="G63" i="5"/>
  <c r="H63" i="5"/>
  <c r="D59" i="5"/>
  <c r="D19" i="5"/>
  <c r="H11" i="5" l="1"/>
  <c r="I147" i="5"/>
  <c r="D151" i="5"/>
  <c r="D134" i="5"/>
  <c r="D114" i="5"/>
  <c r="D104" i="5"/>
  <c r="D94" i="5"/>
  <c r="D86" i="5"/>
  <c r="D76" i="5"/>
  <c r="D49" i="5"/>
  <c r="D39" i="5"/>
  <c r="D29" i="5"/>
  <c r="E124" i="5"/>
  <c r="E114" i="5"/>
  <c r="D11" i="5" l="1"/>
  <c r="H151" i="5"/>
  <c r="H134" i="5"/>
  <c r="H124" i="5"/>
  <c r="H114" i="5"/>
  <c r="H104" i="5"/>
  <c r="H94" i="5"/>
  <c r="G151" i="5"/>
  <c r="G134" i="5"/>
  <c r="G124" i="5"/>
  <c r="G114" i="5"/>
  <c r="G104" i="5"/>
  <c r="G94" i="5"/>
  <c r="G86" i="5"/>
  <c r="F151" i="5"/>
  <c r="F134" i="5"/>
  <c r="F124" i="5"/>
  <c r="F114" i="5"/>
  <c r="F104" i="5"/>
  <c r="F86" i="5"/>
  <c r="E151" i="5"/>
  <c r="E134" i="5"/>
  <c r="E104" i="5"/>
  <c r="E94" i="5"/>
  <c r="E86" i="5"/>
  <c r="H76" i="5"/>
  <c r="H59" i="5"/>
  <c r="H49" i="5"/>
  <c r="H39" i="5"/>
  <c r="H29" i="5"/>
  <c r="H19" i="5"/>
  <c r="G76" i="5"/>
  <c r="G59" i="5"/>
  <c r="G49" i="5"/>
  <c r="G39" i="5"/>
  <c r="G29" i="5"/>
  <c r="G19" i="5"/>
  <c r="G11" i="5"/>
  <c r="F76" i="5"/>
  <c r="F59" i="5"/>
  <c r="F49" i="5"/>
  <c r="F39" i="5"/>
  <c r="F29" i="5"/>
  <c r="F19" i="5"/>
  <c r="F11" i="5"/>
  <c r="E76" i="5"/>
  <c r="E59" i="5"/>
  <c r="E49" i="5"/>
  <c r="E39" i="5"/>
  <c r="E29" i="5"/>
  <c r="E19" i="5"/>
  <c r="E11" i="5"/>
  <c r="I11" i="5" l="1"/>
  <c r="I49" i="5"/>
  <c r="H10" i="5"/>
  <c r="G85" i="5"/>
  <c r="E85" i="5"/>
  <c r="F85" i="5"/>
  <c r="E10" i="5"/>
  <c r="F10" i="5"/>
  <c r="G10" i="5"/>
  <c r="D124" i="5" l="1"/>
  <c r="D85" i="5" s="1"/>
  <c r="I76" i="5"/>
  <c r="I134" i="5"/>
  <c r="I94" i="5" l="1"/>
  <c r="I151" i="5"/>
  <c r="I114" i="5"/>
  <c r="I124" i="5"/>
  <c r="I104" i="5"/>
  <c r="I86" i="5"/>
  <c r="I59" i="5"/>
  <c r="I39" i="5"/>
  <c r="I19" i="5"/>
  <c r="D10" i="5"/>
  <c r="D160" i="5" s="1"/>
  <c r="I29" i="5"/>
  <c r="I10" i="5" l="1"/>
  <c r="I85" i="5"/>
  <c r="G160" i="5"/>
  <c r="E160" i="5"/>
  <c r="F160" i="5"/>
  <c r="I160" i="5" l="1"/>
  <c r="H86" i="5" l="1"/>
  <c r="H85" i="5" s="1"/>
  <c r="H160" i="5" s="1"/>
</calcChain>
</file>

<file path=xl/sharedStrings.xml><?xml version="1.0" encoding="utf-8"?>
<sst xmlns="http://schemas.openxmlformats.org/spreadsheetml/2006/main" count="163" uniqueCount="90">
  <si>
    <t>MUNICIPIO DE QUERÉTARO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</si>
  <si>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</si>
  <si>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</si>
  <si>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</si>
  <si>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</si>
  <si>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</si>
  <si>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</si>
  <si>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</si>
  <si>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</si>
  <si>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</si>
  <si>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</si>
  <si>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</si>
  <si>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</si>
  <si>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</si>
  <si>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</si>
  <si>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</si>
  <si>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</si>
  <si>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</si>
  <si>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</si>
  <si>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</si>
  <si>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</si>
  <si>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</si>
  <si>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</si>
  <si>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</si>
  <si>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</si>
  <si>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</si>
  <si>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</si>
  <si>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</si>
  <si>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</si>
  <si>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</si>
  <si>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</si>
  <si>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</si>
  <si>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</si>
  <si>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</si>
  <si>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</si>
  <si>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</si>
  <si>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</si>
  <si>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</si>
  <si>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</si>
  <si>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</si>
  <si>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</si>
  <si>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</si>
  <si>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</si>
  <si>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</si>
  <si>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</si>
  <si>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</si>
  <si>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</si>
  <si>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</si>
  <si>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</si>
  <si>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</si>
  <si>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</si>
  <si>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</si>
  <si>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</si>
  <si>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</si>
  <si>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</si>
  <si>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</si>
  <si>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</si>
  <si>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</si>
  <si>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</si>
  <si>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</si>
  <si>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</si>
  <si>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</si>
  <si>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</si>
  <si>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</si>
  <si>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</si>
  <si>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</si>
  <si>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</si>
  <si>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</si>
  <si>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</si>
  <si>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</si>
  <si>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</si>
  <si>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</si>
  <si>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</si>
  <si>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</si>
  <si>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</si>
  <si>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</si>
  <si>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</si>
  <si>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</si>
  <si>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</si>
  <si>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</si>
  <si>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</si>
  <si>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</si>
  <si>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</si>
  <si>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</si>
  <si>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</si>
  <si>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</si>
  <si>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</si>
  <si>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</si>
  <si>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Bajo protesta de decir verdad declaramos que los Estados Financieros y sus Notas son razonablemente correctos y responsabilidad del emisor</t>
  </si>
  <si>
    <t>Del 1 de Enero al 30 de Septimbre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</si>
</sst>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3" fontId="2" fillId="0" borderId="0" xfId="1" applyNumberFormat="1" applyFont="1"/>
    <xf numFmtId="0" fontId="3" fillId="0" borderId="0" xfId="0" applyFont="1"/>
    <xf numFmtId="0" fontId="2" fillId="0" borderId="8" xfId="0" applyFont="1" applyBorder="1"/>
    <xf numFmtId="0" fontId="2" fillId="0" borderId="0" xfId="0" applyFont="1" applyBorder="1"/>
    <xf numFmtId="0" fontId="3" fillId="0" borderId="3" xfId="0" applyFont="1" applyBorder="1"/>
    <xf numFmtId="3" fontId="3" fillId="0" borderId="0" xfId="1" applyNumberFormat="1" applyFont="1"/>
    <xf numFmtId="43" fontId="3" fillId="0" borderId="0" xfId="1" applyFont="1"/>
    <xf numFmtId="3" fontId="4" fillId="2" borderId="9" xfId="1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3" fontId="4" fillId="0" borderId="14" xfId="1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3" fontId="3" fillId="0" borderId="10" xfId="1" applyNumberFormat="1" applyFont="1" applyBorder="1" applyAlignment="1">
      <alignment horizontal="right" vertical="center"/>
    </xf>
    <xf numFmtId="3" fontId="3" fillId="0" borderId="8" xfId="1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 indent="4"/>
    </xf>
    <xf numFmtId="0" fontId="3" fillId="0" borderId="8" xfId="0" applyFont="1" applyBorder="1" applyAlignment="1"/>
    <xf numFmtId="3" fontId="3" fillId="0" borderId="10" xfId="1" applyNumberFormat="1" applyFont="1" applyBorder="1" applyAlignment="1" applyProtection="1">
      <alignment horizontal="right" vertical="center"/>
      <protection locked="0"/>
    </xf>
    <xf numFmtId="0" fontId="3" fillId="0" borderId="3" xfId="0" applyFont="1" applyBorder="1" applyAlignment="1">
      <alignment horizontal="left" vertical="center" indent="6"/>
    </xf>
    <xf numFmtId="0" fontId="4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 indent="4"/>
    </xf>
    <xf numFmtId="0" fontId="3" fillId="0" borderId="8" xfId="0" applyFont="1" applyBorder="1" applyAlignment="1">
      <alignment horizontal="left" indent="6"/>
    </xf>
    <xf numFmtId="0" fontId="3" fillId="0" borderId="8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indent="1"/>
    </xf>
    <xf numFmtId="0" fontId="4" fillId="0" borderId="0" xfId="0" applyFont="1" applyBorder="1" applyAlignment="1">
      <alignment horizontal="left" vertical="center"/>
    </xf>
    <xf numFmtId="3" fontId="4" fillId="0" borderId="3" xfId="1" applyNumberFormat="1" applyFont="1" applyBorder="1" applyAlignment="1">
      <alignment horizontal="right" vertical="center"/>
    </xf>
    <xf numFmtId="3" fontId="4" fillId="0" borderId="10" xfId="1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3" fontId="3" fillId="0" borderId="11" xfId="1" applyNumberFormat="1" applyFont="1" applyBorder="1" applyAlignment="1">
      <alignment horizontal="right" vertical="center"/>
    </xf>
    <xf numFmtId="3" fontId="3" fillId="0" borderId="9" xfId="1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4" xfId="0" applyFont="1" applyBorder="1" applyAlignment="1">
      <alignment horizontal="left" vertical="center" indent="4"/>
    </xf>
    <xf numFmtId="0" fontId="3" fillId="0" borderId="9" xfId="0" applyFont="1" applyBorder="1" applyAlignment="1"/>
    <xf numFmtId="3" fontId="4" fillId="0" borderId="8" xfId="1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3" fontId="3" fillId="0" borderId="2" xfId="1" applyNumberFormat="1" applyFont="1" applyBorder="1" applyAlignment="1">
      <alignment horizontal="right" vertical="center"/>
    </xf>
    <xf numFmtId="164" fontId="3" fillId="0" borderId="10" xfId="1" applyNumberFormat="1" applyFont="1" applyBorder="1" applyAlignment="1" applyProtection="1">
      <alignment horizontal="right" vertical="center"/>
      <protection locked="0"/>
    </xf>
    <xf numFmtId="1" fontId="3" fillId="0" borderId="10" xfId="1" applyNumberFormat="1" applyFont="1" applyBorder="1" applyAlignment="1" applyProtection="1">
      <alignment horizontal="right" vertical="center"/>
      <protection locked="0"/>
    </xf>
    <xf numFmtId="164" fontId="3" fillId="0" borderId="8" xfId="1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/>
    </xf>
    <xf numFmtId="3" fontId="4" fillId="2" borderId="6" xfId="1" applyNumberFormat="1" applyFont="1" applyFill="1" applyBorder="1" applyAlignment="1">
      <alignment horizontal="center" vertical="center"/>
    </xf>
    <xf numFmtId="3" fontId="4" fillId="2" borderId="4" xfId="1" applyNumberFormat="1" applyFont="1" applyFill="1" applyBorder="1" applyAlignment="1">
      <alignment horizontal="center" vertical="center"/>
    </xf>
    <xf numFmtId="3" fontId="4" fillId="2" borderId="5" xfId="1" applyNumberFormat="1" applyFont="1" applyFill="1" applyBorder="1" applyAlignment="1">
      <alignment horizontal="center" vertical="center"/>
    </xf>
    <xf numFmtId="3" fontId="4" fillId="2" borderId="9" xfId="1" applyNumberFormat="1" applyFont="1" applyFill="1" applyBorder="1" applyAlignment="1">
      <alignment horizontal="center" vertical="center"/>
    </xf>
    <xf numFmtId="3" fontId="4" fillId="2" borderId="7" xfId="1" applyNumberFormat="1" applyFont="1" applyFill="1" applyBorder="1" applyAlignment="1">
      <alignment horizontal="center" vertical="center"/>
    </xf>
    <xf numFmtId="3" fontId="4" fillId="2" borderId="10" xfId="1" applyNumberFormat="1" applyFont="1" applyFill="1" applyBorder="1" applyAlignment="1">
      <alignment horizontal="center" vertical="center"/>
    </xf>
    <xf numFmtId="3" fontId="4" fillId="2" borderId="11" xfId="1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8961</xdr:colOff>
      <xdr:row>1</xdr:row>
      <xdr:rowOff>8966</xdr:rowOff>
    </xdr:from>
    <xdr:to>
      <xdr:col>1</xdr:col>
      <xdr:colOff>1623556</xdr:colOff>
      <xdr:row>5</xdr:row>
      <xdr:rowOff>188259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726" y="188260"/>
          <a:ext cx="1614595" cy="10757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4"/>
  <sheetViews>
    <sheetView tabSelected="1" view="pageBreakPreview" topLeftCell="A133" zoomScale="90" zoomScaleNormal="85" zoomScaleSheetLayoutView="90" workbookViewId="0">
      <selection activeCell="D88" sqref="D88"/>
    </sheetView>
  </sheetViews>
  <sheetFormatPr baseColWidth="10" defaultColWidth="11.5703125" defaultRowHeight="16.5" x14ac:dyDescent="0.3"/>
  <cols>
    <col min="1" max="1" width="4.5703125" style="3" customWidth="1"/>
    <col min="2" max="2" width="57.85546875" style="3" bestFit="1" customWidth="1"/>
    <col min="3" max="3" width="25" style="3" customWidth="1"/>
    <col min="4" max="8" width="17.7109375" style="7" customWidth="1"/>
    <col min="9" max="9" width="19.28515625" style="7" customWidth="1"/>
    <col min="10" max="16384" width="11.5703125" style="3"/>
  </cols>
  <sheetData>
    <row r="1" spans="1:9" ht="14.45" x14ac:dyDescent="0.3">
      <c r="A1" s="1"/>
      <c r="B1" s="1"/>
      <c r="C1" s="1"/>
      <c r="D1" s="2"/>
      <c r="E1" s="2"/>
      <c r="F1" s="2"/>
      <c r="G1" s="2"/>
      <c r="H1" s="2"/>
      <c r="I1" s="2"/>
    </row>
    <row r="2" spans="1:9" ht="18" x14ac:dyDescent="0.3">
      <c r="A2" s="1"/>
      <c r="B2" s="61" t="s">
        <v>0</v>
      </c>
      <c r="C2" s="61"/>
      <c r="D2" s="61"/>
      <c r="E2" s="61"/>
      <c r="F2" s="61"/>
      <c r="G2" s="61"/>
      <c r="H2" s="61"/>
      <c r="I2" s="61"/>
    </row>
    <row r="3" spans="1:9" ht="18" x14ac:dyDescent="0.3">
      <c r="A3" s="1"/>
      <c r="B3" s="61" t="s">
        <v>1</v>
      </c>
      <c r="C3" s="61"/>
      <c r="D3" s="61"/>
      <c r="E3" s="61"/>
      <c r="F3" s="61"/>
      <c r="G3" s="61"/>
      <c r="H3" s="61"/>
      <c r="I3" s="61"/>
    </row>
    <row r="4" spans="1:9" ht="18" x14ac:dyDescent="0.3">
      <c r="A4" s="1"/>
      <c r="B4" s="61" t="s">
        <v>2</v>
      </c>
      <c r="C4" s="61"/>
      <c r="D4" s="61"/>
      <c r="E4" s="61"/>
      <c r="F4" s="61"/>
      <c r="G4" s="61"/>
      <c r="H4" s="61"/>
      <c r="I4" s="61"/>
    </row>
    <row r="5" spans="1:9" ht="15.6" x14ac:dyDescent="0.3">
      <c r="A5" s="1"/>
      <c r="B5" s="62" t="s">
        <v>89</v>
      </c>
      <c r="C5" s="62"/>
      <c r="D5" s="62"/>
      <c r="E5" s="62"/>
      <c r="F5" s="62"/>
      <c r="G5" s="62"/>
      <c r="H5" s="62"/>
      <c r="I5" s="62"/>
    </row>
    <row r="6" spans="1:9" ht="16.149999999999999" thickBot="1" x14ac:dyDescent="0.35">
      <c r="A6" s="1"/>
      <c r="B6" s="63" t="s">
        <v>3</v>
      </c>
      <c r="C6" s="63"/>
      <c r="D6" s="63"/>
      <c r="E6" s="63"/>
      <c r="F6" s="63"/>
      <c r="G6" s="63"/>
      <c r="H6" s="63"/>
      <c r="I6" s="63"/>
    </row>
    <row r="7" spans="1:9" x14ac:dyDescent="0.3">
      <c r="A7" s="1"/>
      <c r="B7" s="46" t="s">
        <v>4</v>
      </c>
      <c r="C7" s="47"/>
      <c r="D7" s="52" t="s">
        <v>5</v>
      </c>
      <c r="E7" s="53"/>
      <c r="F7" s="53"/>
      <c r="G7" s="53"/>
      <c r="H7" s="54"/>
      <c r="I7" s="58" t="s">
        <v>6</v>
      </c>
    </row>
    <row r="8" spans="1:9" ht="26.25" customHeight="1" thickBot="1" x14ac:dyDescent="0.35">
      <c r="A8" s="1"/>
      <c r="B8" s="48"/>
      <c r="C8" s="49"/>
      <c r="D8" s="55"/>
      <c r="E8" s="56"/>
      <c r="F8" s="56"/>
      <c r="G8" s="56"/>
      <c r="H8" s="57"/>
      <c r="I8" s="59"/>
    </row>
    <row r="9" spans="1:9" ht="33.75" thickBot="1" x14ac:dyDescent="0.35">
      <c r="A9" s="1"/>
      <c r="B9" s="50"/>
      <c r="C9" s="51"/>
      <c r="D9" s="9" t="s">
        <v>7</v>
      </c>
      <c r="E9" s="9" t="s">
        <v>8</v>
      </c>
      <c r="F9" s="9" t="s">
        <v>9</v>
      </c>
      <c r="G9" s="9" t="s">
        <v>10</v>
      </c>
      <c r="H9" s="9" t="s">
        <v>11</v>
      </c>
      <c r="I9" s="60"/>
    </row>
    <row r="10" spans="1:9" ht="14.45" x14ac:dyDescent="0.3">
      <c r="A10" s="1"/>
      <c r="B10" s="10" t="s">
        <v>12</v>
      </c>
      <c r="C10" s="11"/>
      <c r="D10" s="12">
        <f t="shared" ref="D10:G10" si="0">D11+D29+D19+D39+D49+D59+D63+D72+D76</f>
        <v>4531264248.4499989</v>
      </c>
      <c r="E10" s="12">
        <f t="shared" si="0"/>
        <v>1801387881.3</v>
      </c>
      <c r="F10" s="12">
        <f t="shared" si="0"/>
        <v>6332652129.749999</v>
      </c>
      <c r="G10" s="12">
        <f t="shared" si="0"/>
        <v>3070877823.5700002</v>
      </c>
      <c r="H10" s="12">
        <f>H11+H29+H19+H39+H49+H59+H63+H72+H76</f>
        <v>2754321630.0699992</v>
      </c>
      <c r="I10" s="12">
        <f>I11+I29+I19+I39+I49+I59+I63+I72+I76</f>
        <v>3261774306.1799984</v>
      </c>
    </row>
    <row r="11" spans="1:9" x14ac:dyDescent="0.3">
      <c r="A11" s="1"/>
      <c r="B11" s="13" t="s">
        <v>13</v>
      </c>
      <c r="C11" s="14"/>
      <c r="D11" s="28">
        <f>SUM(D12:D18)</f>
        <v>1203975395.1699991</v>
      </c>
      <c r="E11" s="28">
        <f>SUM(E12:E18)</f>
        <v>-105096354.12999997</v>
      </c>
      <c r="F11" s="28">
        <f>SUM(F12:F18)</f>
        <v>1098879041.04</v>
      </c>
      <c r="G11" s="28">
        <f>SUM(G12:G18)</f>
        <v>864917786.33999991</v>
      </c>
      <c r="H11" s="28">
        <f>SUM(H12:H18)</f>
        <v>750567600.57999969</v>
      </c>
      <c r="I11" s="39">
        <f>F11-G11</f>
        <v>233961254.70000005</v>
      </c>
    </row>
    <row r="12" spans="1:9" x14ac:dyDescent="0.3">
      <c r="A12" s="1"/>
      <c r="B12" s="17" t="s">
        <v>14</v>
      </c>
      <c r="C12" s="18"/>
      <c r="D12" s="43">
        <v>696824183.66999996</v>
      </c>
      <c r="E12" s="43">
        <v>-58528078.079999954</v>
      </c>
      <c r="F12" s="43">
        <v>638296105.59000027</v>
      </c>
      <c r="G12" s="43">
        <v>511128037.35999984</v>
      </c>
      <c r="H12" s="43">
        <v>510911728.55999982</v>
      </c>
      <c r="I12" s="45">
        <v>127168068.23000012</v>
      </c>
    </row>
    <row r="13" spans="1:9" x14ac:dyDescent="0.3">
      <c r="A13" s="1"/>
      <c r="B13" s="17" t="s">
        <v>15</v>
      </c>
      <c r="C13" s="18"/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6">
        <v>0</v>
      </c>
    </row>
    <row r="14" spans="1:9" x14ac:dyDescent="0.3">
      <c r="A14" s="1"/>
      <c r="B14" s="17" t="s">
        <v>16</v>
      </c>
      <c r="C14" s="18"/>
      <c r="D14" s="43">
        <v>210018473.84000012</v>
      </c>
      <c r="E14" s="43">
        <v>-5588980.290000001</v>
      </c>
      <c r="F14" s="43">
        <v>204429493.54999968</v>
      </c>
      <c r="G14" s="43">
        <v>147943691.64000005</v>
      </c>
      <c r="H14" s="43">
        <v>48430698.509999931</v>
      </c>
      <c r="I14" s="43">
        <v>56485801.90999987</v>
      </c>
    </row>
    <row r="15" spans="1:9" x14ac:dyDescent="0.3">
      <c r="A15" s="1"/>
      <c r="B15" s="17" t="s">
        <v>17</v>
      </c>
      <c r="C15" s="18"/>
      <c r="D15" s="43">
        <v>150712548.59999925</v>
      </c>
      <c r="E15" s="43">
        <v>4180747.2899999963</v>
      </c>
      <c r="F15" s="43">
        <v>154893295.8900001</v>
      </c>
      <c r="G15" s="43">
        <v>122931772.57000004</v>
      </c>
      <c r="H15" s="43">
        <v>110003369.34999999</v>
      </c>
      <c r="I15" s="43">
        <v>31961523.319999978</v>
      </c>
    </row>
    <row r="16" spans="1:9" x14ac:dyDescent="0.3">
      <c r="A16" s="1"/>
      <c r="B16" s="17" t="s">
        <v>18</v>
      </c>
      <c r="C16" s="18"/>
      <c r="D16" s="43">
        <v>139681928.71999973</v>
      </c>
      <c r="E16" s="43">
        <v>-44746346.560000017</v>
      </c>
      <c r="F16" s="43">
        <v>94935582.159999922</v>
      </c>
      <c r="G16" s="43">
        <v>76697358.939999923</v>
      </c>
      <c r="H16" s="43">
        <v>75004878.329999939</v>
      </c>
      <c r="I16" s="43">
        <v>18238223.219999995</v>
      </c>
    </row>
    <row r="17" spans="1:9" x14ac:dyDescent="0.3">
      <c r="A17" s="1"/>
      <c r="B17" s="17" t="s">
        <v>19</v>
      </c>
      <c r="C17" s="18"/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6">
        <v>0</v>
      </c>
    </row>
    <row r="18" spans="1:9" x14ac:dyDescent="0.3">
      <c r="A18" s="1"/>
      <c r="B18" s="17" t="s">
        <v>20</v>
      </c>
      <c r="C18" s="18"/>
      <c r="D18" s="43">
        <v>6738260.3400000054</v>
      </c>
      <c r="E18" s="43">
        <v>-413696.48999999964</v>
      </c>
      <c r="F18" s="43">
        <v>6324563.8500000015</v>
      </c>
      <c r="G18" s="43">
        <v>6216925.830000001</v>
      </c>
      <c r="H18" s="43">
        <v>6216925.830000001</v>
      </c>
      <c r="I18" s="43">
        <v>107638.02000000031</v>
      </c>
    </row>
    <row r="19" spans="1:9" x14ac:dyDescent="0.3">
      <c r="A19" s="1"/>
      <c r="B19" s="13" t="s">
        <v>21</v>
      </c>
      <c r="C19" s="14"/>
      <c r="D19" s="28">
        <f>SUM(D20:D28)</f>
        <v>201271611.53999999</v>
      </c>
      <c r="E19" s="28">
        <f>SUM(E20:E28)</f>
        <v>84529500.390000015</v>
      </c>
      <c r="F19" s="28">
        <f>SUM(F20:F28)</f>
        <v>285801111.92999995</v>
      </c>
      <c r="G19" s="28">
        <f>SUM(G20:G28)</f>
        <v>154649399.00999996</v>
      </c>
      <c r="H19" s="28">
        <f>SUM(H20:H28)</f>
        <v>143489040.42999998</v>
      </c>
      <c r="I19" s="39">
        <f>F19-G19</f>
        <v>131151712.91999999</v>
      </c>
    </row>
    <row r="20" spans="1:9" x14ac:dyDescent="0.3">
      <c r="A20" s="1"/>
      <c r="B20" s="17" t="s">
        <v>22</v>
      </c>
      <c r="C20" s="18"/>
      <c r="D20" s="43">
        <v>15511413.459999982</v>
      </c>
      <c r="E20" s="43">
        <v>5513526.8700000029</v>
      </c>
      <c r="F20" s="43">
        <v>21024940.329999994</v>
      </c>
      <c r="G20" s="43">
        <v>12693016.459999993</v>
      </c>
      <c r="H20" s="43">
        <v>10710581.130000001</v>
      </c>
      <c r="I20" s="43">
        <v>8331923.8699999992</v>
      </c>
    </row>
    <row r="21" spans="1:9" x14ac:dyDescent="0.3">
      <c r="A21" s="1"/>
      <c r="B21" s="17" t="s">
        <v>23</v>
      </c>
      <c r="C21" s="18"/>
      <c r="D21" s="43">
        <v>2229523.4999999995</v>
      </c>
      <c r="E21" s="43">
        <v>9691562.4699999951</v>
      </c>
      <c r="F21" s="43">
        <v>11921085.969999999</v>
      </c>
      <c r="G21" s="43">
        <v>10380571.709999995</v>
      </c>
      <c r="H21" s="43">
        <v>10290092.309999995</v>
      </c>
      <c r="I21" s="43">
        <v>1540514.2599999998</v>
      </c>
    </row>
    <row r="22" spans="1:9" x14ac:dyDescent="0.3">
      <c r="A22" s="1"/>
      <c r="B22" s="17" t="s">
        <v>24</v>
      </c>
      <c r="C22" s="18"/>
      <c r="D22" s="43">
        <v>399984</v>
      </c>
      <c r="E22" s="43">
        <v>3905043.84</v>
      </c>
      <c r="F22" s="43">
        <v>4305027.8400000008</v>
      </c>
      <c r="G22" s="43">
        <v>2645704.1999999997</v>
      </c>
      <c r="H22" s="43">
        <v>2170804.1999999997</v>
      </c>
      <c r="I22" s="43">
        <v>1659323.6400000004</v>
      </c>
    </row>
    <row r="23" spans="1:9" x14ac:dyDescent="0.3">
      <c r="A23" s="1"/>
      <c r="B23" s="17" t="s">
        <v>25</v>
      </c>
      <c r="C23" s="18"/>
      <c r="D23" s="43">
        <v>57542498.630000003</v>
      </c>
      <c r="E23" s="43">
        <v>60761657.459999993</v>
      </c>
      <c r="F23" s="43">
        <v>118304156.08999996</v>
      </c>
      <c r="G23" s="43">
        <v>42787829.419999994</v>
      </c>
      <c r="H23" s="43">
        <v>41083516.35999997</v>
      </c>
      <c r="I23" s="43">
        <v>75516326.669999957</v>
      </c>
    </row>
    <row r="24" spans="1:9" x14ac:dyDescent="0.3">
      <c r="A24" s="1"/>
      <c r="B24" s="17" t="s">
        <v>26</v>
      </c>
      <c r="C24" s="18"/>
      <c r="D24" s="43">
        <v>3770203.49</v>
      </c>
      <c r="E24" s="43">
        <v>2331829.1999999988</v>
      </c>
      <c r="F24" s="43">
        <v>6102032.6900000004</v>
      </c>
      <c r="G24" s="43">
        <v>3840644.0799999987</v>
      </c>
      <c r="H24" s="43">
        <v>3717442.2799999993</v>
      </c>
      <c r="I24" s="43">
        <v>2261388.6099999994</v>
      </c>
    </row>
    <row r="25" spans="1:9" x14ac:dyDescent="0.3">
      <c r="A25" s="1"/>
      <c r="B25" s="17" t="s">
        <v>27</v>
      </c>
      <c r="C25" s="18"/>
      <c r="D25" s="43">
        <v>81914731.179999992</v>
      </c>
      <c r="E25" s="43">
        <v>-19627430.239999998</v>
      </c>
      <c r="F25" s="43">
        <v>62287300.939999998</v>
      </c>
      <c r="G25" s="43">
        <v>53546393.419999994</v>
      </c>
      <c r="H25" s="43">
        <v>51197085.469999984</v>
      </c>
      <c r="I25" s="43">
        <v>8740907.5200000014</v>
      </c>
    </row>
    <row r="26" spans="1:9" x14ac:dyDescent="0.3">
      <c r="A26" s="1"/>
      <c r="B26" s="17" t="s">
        <v>28</v>
      </c>
      <c r="C26" s="18"/>
      <c r="D26" s="43">
        <v>17623669.27</v>
      </c>
      <c r="E26" s="43">
        <v>6296863.8000000063</v>
      </c>
      <c r="F26" s="43">
        <v>23920533.070000004</v>
      </c>
      <c r="G26" s="43">
        <v>8189952.5700000022</v>
      </c>
      <c r="H26" s="43">
        <v>6187222.6800000006</v>
      </c>
      <c r="I26" s="43">
        <v>15730580.500000002</v>
      </c>
    </row>
    <row r="27" spans="1:9" x14ac:dyDescent="0.3">
      <c r="A27" s="1"/>
      <c r="B27" s="17" t="s">
        <v>29</v>
      </c>
      <c r="C27" s="18"/>
      <c r="D27" s="43">
        <v>213500</v>
      </c>
      <c r="E27" s="43">
        <v>-72107.599999999991</v>
      </c>
      <c r="F27" s="43">
        <v>141392.4</v>
      </c>
      <c r="G27" s="43">
        <v>141392.4</v>
      </c>
      <c r="H27" s="43">
        <v>141392.4</v>
      </c>
      <c r="I27" s="19">
        <v>0</v>
      </c>
    </row>
    <row r="28" spans="1:9" x14ac:dyDescent="0.3">
      <c r="A28" s="1"/>
      <c r="B28" s="17" t="s">
        <v>30</v>
      </c>
      <c r="C28" s="18"/>
      <c r="D28" s="43">
        <v>22066088.00999999</v>
      </c>
      <c r="E28" s="43">
        <v>15728554.590000009</v>
      </c>
      <c r="F28" s="43">
        <v>37794642.599999972</v>
      </c>
      <c r="G28" s="43">
        <v>20423894.750000007</v>
      </c>
      <c r="H28" s="43">
        <v>17990903.600000009</v>
      </c>
      <c r="I28" s="43">
        <v>17370747.84999999</v>
      </c>
    </row>
    <row r="29" spans="1:9" ht="14.45" x14ac:dyDescent="0.3">
      <c r="A29" s="1"/>
      <c r="B29" s="13" t="s">
        <v>31</v>
      </c>
      <c r="C29" s="14"/>
      <c r="D29" s="28">
        <f>SUM(D30:D38)</f>
        <v>966514992.71000016</v>
      </c>
      <c r="E29" s="28">
        <f>SUM(E30:E38)</f>
        <v>698019987.42999983</v>
      </c>
      <c r="F29" s="28">
        <f>SUM(F30:F38)</f>
        <v>1664534980.1399996</v>
      </c>
      <c r="G29" s="28">
        <f>SUM(G30:G38)</f>
        <v>1011790297.2</v>
      </c>
      <c r="H29" s="28">
        <f>SUM(H30:H38)</f>
        <v>885404602.89999962</v>
      </c>
      <c r="I29" s="39">
        <f t="shared" ref="I29:I59" si="1">F29-G29</f>
        <v>652744682.93999958</v>
      </c>
    </row>
    <row r="30" spans="1:9" x14ac:dyDescent="0.3">
      <c r="A30" s="1"/>
      <c r="B30" s="17" t="s">
        <v>32</v>
      </c>
      <c r="C30" s="18"/>
      <c r="D30" s="43">
        <v>222824738.91999996</v>
      </c>
      <c r="E30" s="43">
        <v>-70405299.080000132</v>
      </c>
      <c r="F30" s="43">
        <v>152419439.84000027</v>
      </c>
      <c r="G30" s="43">
        <v>111034671.38999996</v>
      </c>
      <c r="H30" s="43">
        <v>87029563.260000065</v>
      </c>
      <c r="I30" s="43">
        <v>41384768.45000007</v>
      </c>
    </row>
    <row r="31" spans="1:9" x14ac:dyDescent="0.3">
      <c r="A31" s="1"/>
      <c r="B31" s="17" t="s">
        <v>33</v>
      </c>
      <c r="C31" s="18"/>
      <c r="D31" s="43">
        <v>41939055.199999958</v>
      </c>
      <c r="E31" s="43">
        <v>16629056.140000001</v>
      </c>
      <c r="F31" s="43">
        <v>58568111.339999929</v>
      </c>
      <c r="G31" s="43">
        <v>45365006.920000024</v>
      </c>
      <c r="H31" s="43">
        <v>44556510.320000015</v>
      </c>
      <c r="I31" s="43">
        <v>13203104.420000006</v>
      </c>
    </row>
    <row r="32" spans="1:9" x14ac:dyDescent="0.3">
      <c r="A32" s="1"/>
      <c r="B32" s="17" t="s">
        <v>34</v>
      </c>
      <c r="C32" s="18"/>
      <c r="D32" s="43">
        <v>294000740.51000005</v>
      </c>
      <c r="E32" s="43">
        <v>157179112.595</v>
      </c>
      <c r="F32" s="43">
        <v>451179853.10499924</v>
      </c>
      <c r="G32" s="43">
        <v>296819586.25000012</v>
      </c>
      <c r="H32" s="43">
        <v>276108668.04999971</v>
      </c>
      <c r="I32" s="43">
        <v>154360266.85499987</v>
      </c>
    </row>
    <row r="33" spans="1:9" x14ac:dyDescent="0.3">
      <c r="A33" s="1"/>
      <c r="B33" s="17" t="s">
        <v>35</v>
      </c>
      <c r="C33" s="18"/>
      <c r="D33" s="43">
        <v>30500161.320000004</v>
      </c>
      <c r="E33" s="43">
        <v>8930334.2599999942</v>
      </c>
      <c r="F33" s="43">
        <v>39430495.580000021</v>
      </c>
      <c r="G33" s="43">
        <v>35102819.139999963</v>
      </c>
      <c r="H33" s="43">
        <v>33927004.10999997</v>
      </c>
      <c r="I33" s="43">
        <v>4327676.4399999985</v>
      </c>
    </row>
    <row r="34" spans="1:9" x14ac:dyDescent="0.3">
      <c r="A34" s="1"/>
      <c r="B34" s="17" t="s">
        <v>36</v>
      </c>
      <c r="C34" s="18"/>
      <c r="D34" s="43">
        <v>271226993.45999998</v>
      </c>
      <c r="E34" s="43">
        <v>297943138.76999992</v>
      </c>
      <c r="F34" s="43">
        <v>569170132.23000014</v>
      </c>
      <c r="G34" s="43">
        <v>305785719.59000009</v>
      </c>
      <c r="H34" s="43">
        <v>234470670.24999997</v>
      </c>
      <c r="I34" s="43">
        <v>263384412.64000008</v>
      </c>
    </row>
    <row r="35" spans="1:9" x14ac:dyDescent="0.3">
      <c r="A35" s="1"/>
      <c r="B35" s="17" t="s">
        <v>37</v>
      </c>
      <c r="C35" s="18"/>
      <c r="D35" s="43">
        <v>44665109.400000013</v>
      </c>
      <c r="E35" s="43">
        <v>92378586.784999996</v>
      </c>
      <c r="F35" s="43">
        <v>137043696.18500003</v>
      </c>
      <c r="G35" s="43">
        <v>59528451.659999996</v>
      </c>
      <c r="H35" s="43">
        <v>57945074.599999994</v>
      </c>
      <c r="I35" s="43">
        <v>77515244.524999991</v>
      </c>
    </row>
    <row r="36" spans="1:9" x14ac:dyDescent="0.3">
      <c r="A36" s="1"/>
      <c r="B36" s="17" t="s">
        <v>38</v>
      </c>
      <c r="C36" s="18"/>
      <c r="D36" s="43">
        <v>198000</v>
      </c>
      <c r="E36" s="43">
        <v>1680065.71</v>
      </c>
      <c r="F36" s="43">
        <v>1878065.71</v>
      </c>
      <c r="G36" s="43">
        <v>1506805.5</v>
      </c>
      <c r="H36" s="43">
        <v>1426611.2099999997</v>
      </c>
      <c r="I36" s="43">
        <v>371260.21</v>
      </c>
    </row>
    <row r="37" spans="1:9" x14ac:dyDescent="0.3">
      <c r="A37" s="1"/>
      <c r="B37" s="17" t="s">
        <v>39</v>
      </c>
      <c r="C37" s="18"/>
      <c r="D37" s="43">
        <v>23648500</v>
      </c>
      <c r="E37" s="43">
        <v>161711101.64000002</v>
      </c>
      <c r="F37" s="43">
        <v>185359601.64000002</v>
      </c>
      <c r="G37" s="43">
        <v>97788426.170000017</v>
      </c>
      <c r="H37" s="43">
        <v>93791456.329999983</v>
      </c>
      <c r="I37" s="43">
        <v>87571175.469999999</v>
      </c>
    </row>
    <row r="38" spans="1:9" x14ac:dyDescent="0.3">
      <c r="A38" s="1"/>
      <c r="B38" s="17" t="s">
        <v>40</v>
      </c>
      <c r="C38" s="18"/>
      <c r="D38" s="43">
        <v>37511693.900000043</v>
      </c>
      <c r="E38" s="43">
        <v>31973890.610000022</v>
      </c>
      <c r="F38" s="43">
        <v>69485584.51000008</v>
      </c>
      <c r="G38" s="43">
        <v>58858810.579999954</v>
      </c>
      <c r="H38" s="43">
        <v>56149044.769999959</v>
      </c>
      <c r="I38" s="43">
        <v>10626773.929999992</v>
      </c>
    </row>
    <row r="39" spans="1:9" x14ac:dyDescent="0.3">
      <c r="A39" s="1"/>
      <c r="B39" s="66" t="s">
        <v>41</v>
      </c>
      <c r="C39" s="67"/>
      <c r="D39" s="28">
        <f>SUM(D40:D48)</f>
        <v>405708547.06</v>
      </c>
      <c r="E39" s="28">
        <f>SUM(E40:E48)</f>
        <v>30576064.940000031</v>
      </c>
      <c r="F39" s="28">
        <f>SUM(F40:F48)</f>
        <v>436284612</v>
      </c>
      <c r="G39" s="28">
        <f>SUM(G40:G48)</f>
        <v>339828206.04000002</v>
      </c>
      <c r="H39" s="28">
        <f>SUM(H40:H48)</f>
        <v>310228366.30000001</v>
      </c>
      <c r="I39" s="39">
        <f t="shared" si="1"/>
        <v>96456405.959999979</v>
      </c>
    </row>
    <row r="40" spans="1:9" x14ac:dyDescent="0.3">
      <c r="A40" s="1"/>
      <c r="B40" s="17" t="s">
        <v>42</v>
      </c>
      <c r="C40" s="18"/>
      <c r="D40" s="19">
        <v>198373399.96000001</v>
      </c>
      <c r="E40" s="19">
        <v>45083595.830000021</v>
      </c>
      <c r="F40" s="19">
        <v>243456995.79000002</v>
      </c>
      <c r="G40" s="19">
        <v>190427619.10000002</v>
      </c>
      <c r="H40" s="19">
        <v>183156929.77000004</v>
      </c>
      <c r="I40" s="19">
        <v>53029376.690000035</v>
      </c>
    </row>
    <row r="41" spans="1:9" x14ac:dyDescent="0.3">
      <c r="A41" s="1"/>
      <c r="B41" s="17" t="s">
        <v>43</v>
      </c>
      <c r="C41" s="18"/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</row>
    <row r="42" spans="1:9" x14ac:dyDescent="0.3">
      <c r="A42" s="1"/>
      <c r="B42" s="17" t="s">
        <v>44</v>
      </c>
      <c r="C42" s="18"/>
      <c r="D42" s="43">
        <v>2000000</v>
      </c>
      <c r="E42" s="43">
        <v>5159697.8</v>
      </c>
      <c r="F42" s="43">
        <v>7159697.7999999998</v>
      </c>
      <c r="G42" s="43">
        <v>6380200</v>
      </c>
      <c r="H42" s="43">
        <v>3380200</v>
      </c>
      <c r="I42" s="43">
        <v>779497.8</v>
      </c>
    </row>
    <row r="43" spans="1:9" x14ac:dyDescent="0.3">
      <c r="A43" s="1"/>
      <c r="B43" s="17" t="s">
        <v>45</v>
      </c>
      <c r="C43" s="18"/>
      <c r="D43" s="43">
        <v>72272943.099999994</v>
      </c>
      <c r="E43" s="43">
        <v>-21340166.149999995</v>
      </c>
      <c r="F43" s="43">
        <v>50932776.950000003</v>
      </c>
      <c r="G43" s="43">
        <v>45428059.269999996</v>
      </c>
      <c r="H43" s="43">
        <v>41717559.269999996</v>
      </c>
      <c r="I43" s="43">
        <v>5504717.6800000025</v>
      </c>
    </row>
    <row r="44" spans="1:9" x14ac:dyDescent="0.3">
      <c r="A44" s="1"/>
      <c r="B44" s="17" t="s">
        <v>46</v>
      </c>
      <c r="C44" s="18"/>
      <c r="D44" s="43">
        <v>133062204</v>
      </c>
      <c r="E44" s="43">
        <v>1672937.4600000083</v>
      </c>
      <c r="F44" s="43">
        <v>134735141.45999998</v>
      </c>
      <c r="G44" s="43">
        <v>97592327.670000002</v>
      </c>
      <c r="H44" s="43">
        <v>81973677.260000005</v>
      </c>
      <c r="I44" s="43">
        <v>37142813.789999992</v>
      </c>
    </row>
    <row r="45" spans="1:9" x14ac:dyDescent="0.3">
      <c r="A45" s="1"/>
      <c r="B45" s="17" t="s">
        <v>47</v>
      </c>
      <c r="C45" s="18"/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</row>
    <row r="46" spans="1:9" x14ac:dyDescent="0.3">
      <c r="A46" s="1"/>
      <c r="B46" s="17" t="s">
        <v>48</v>
      </c>
      <c r="C46" s="18"/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</row>
    <row r="47" spans="1:9" x14ac:dyDescent="0.3">
      <c r="A47" s="1"/>
      <c r="B47" s="17" t="s">
        <v>49</v>
      </c>
      <c r="C47" s="18"/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</row>
    <row r="48" spans="1:9" x14ac:dyDescent="0.3">
      <c r="A48" s="1"/>
      <c r="B48" s="17" t="s">
        <v>50</v>
      </c>
      <c r="C48" s="18"/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</row>
    <row r="49" spans="1:9" x14ac:dyDescent="0.3">
      <c r="A49" s="1"/>
      <c r="B49" s="13" t="s">
        <v>51</v>
      </c>
      <c r="C49" s="14"/>
      <c r="D49" s="28">
        <f>SUM(D50:D58)</f>
        <v>94971234</v>
      </c>
      <c r="E49" s="28">
        <f>SUM(E50:E58)</f>
        <v>179852558.81999996</v>
      </c>
      <c r="F49" s="28">
        <f>SUM(F50:F58)</f>
        <v>274823792.81999999</v>
      </c>
      <c r="G49" s="28">
        <f>SUM(G50:G58)</f>
        <v>85330878.429999992</v>
      </c>
      <c r="H49" s="28">
        <f>SUM(H50:H58)</f>
        <v>70841899.820000008</v>
      </c>
      <c r="I49" s="39">
        <f>F49-G49</f>
        <v>189492914.38999999</v>
      </c>
    </row>
    <row r="50" spans="1:9" x14ac:dyDescent="0.3">
      <c r="A50" s="1"/>
      <c r="B50" s="17" t="s">
        <v>52</v>
      </c>
      <c r="C50" s="18"/>
      <c r="D50" s="43">
        <v>7440800</v>
      </c>
      <c r="E50" s="43">
        <v>17346396.079999987</v>
      </c>
      <c r="F50" s="43">
        <v>24787196.079999994</v>
      </c>
      <c r="G50" s="43">
        <v>9486533.4099999946</v>
      </c>
      <c r="H50" s="43">
        <v>7500114.5800000001</v>
      </c>
      <c r="I50" s="43">
        <v>15300662.669999994</v>
      </c>
    </row>
    <row r="51" spans="1:9" x14ac:dyDescent="0.3">
      <c r="A51" s="1"/>
      <c r="B51" s="17" t="s">
        <v>53</v>
      </c>
      <c r="C51" s="18"/>
      <c r="D51" s="43">
        <v>85459034</v>
      </c>
      <c r="E51" s="43">
        <v>-69670291.020000026</v>
      </c>
      <c r="F51" s="43">
        <v>15788742.979999995</v>
      </c>
      <c r="G51" s="43">
        <v>1282281.9899999998</v>
      </c>
      <c r="H51" s="43">
        <v>1081132.49</v>
      </c>
      <c r="I51" s="43">
        <v>14506460.99</v>
      </c>
    </row>
    <row r="52" spans="1:9" x14ac:dyDescent="0.3">
      <c r="A52" s="1"/>
      <c r="B52" s="17" t="s">
        <v>54</v>
      </c>
      <c r="C52" s="18"/>
      <c r="D52" s="44">
        <v>0</v>
      </c>
      <c r="E52" s="43">
        <v>275475.19</v>
      </c>
      <c r="F52" s="43">
        <v>275475.19</v>
      </c>
      <c r="G52" s="44">
        <v>0</v>
      </c>
      <c r="H52" s="44">
        <v>0</v>
      </c>
      <c r="I52" s="43">
        <v>275475.19</v>
      </c>
    </row>
    <row r="53" spans="1:9" x14ac:dyDescent="0.3">
      <c r="A53" s="1"/>
      <c r="B53" s="17" t="s">
        <v>55</v>
      </c>
      <c r="C53" s="18"/>
      <c r="D53" s="44">
        <v>0</v>
      </c>
      <c r="E53" s="43">
        <v>178088628.94</v>
      </c>
      <c r="F53" s="43">
        <v>178088628.94</v>
      </c>
      <c r="G53" s="43">
        <v>61859701.810000002</v>
      </c>
      <c r="H53" s="43">
        <v>58351804.210000001</v>
      </c>
      <c r="I53" s="43">
        <v>116228927.13</v>
      </c>
    </row>
    <row r="54" spans="1:9" x14ac:dyDescent="0.3">
      <c r="A54" s="1"/>
      <c r="B54" s="17" t="s">
        <v>56</v>
      </c>
      <c r="C54" s="18"/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</row>
    <row r="55" spans="1:9" x14ac:dyDescent="0.3">
      <c r="A55" s="1"/>
      <c r="B55" s="17" t="s">
        <v>57</v>
      </c>
      <c r="C55" s="18"/>
      <c r="D55" s="19">
        <v>2071400</v>
      </c>
      <c r="E55" s="19">
        <v>35210872.289999992</v>
      </c>
      <c r="F55" s="19">
        <v>37282272.289999992</v>
      </c>
      <c r="G55" s="19">
        <v>8279922.6600000011</v>
      </c>
      <c r="H55" s="19">
        <v>3708401.66</v>
      </c>
      <c r="I55" s="19">
        <v>29002349.629999999</v>
      </c>
    </row>
    <row r="56" spans="1:9" x14ac:dyDescent="0.3">
      <c r="A56" s="1"/>
      <c r="B56" s="17" t="s">
        <v>58</v>
      </c>
      <c r="C56" s="18"/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</row>
    <row r="57" spans="1:9" x14ac:dyDescent="0.3">
      <c r="A57" s="1"/>
      <c r="B57" s="17" t="s">
        <v>59</v>
      </c>
      <c r="C57" s="18"/>
      <c r="D57" s="44">
        <v>0</v>
      </c>
      <c r="E57" s="43">
        <v>605919.65</v>
      </c>
      <c r="F57" s="43">
        <v>605919.65</v>
      </c>
      <c r="G57" s="43">
        <v>5919.65</v>
      </c>
      <c r="H57" s="43">
        <v>5919.65</v>
      </c>
      <c r="I57" s="43">
        <v>600000</v>
      </c>
    </row>
    <row r="58" spans="1:9" x14ac:dyDescent="0.3">
      <c r="A58" s="1"/>
      <c r="B58" s="17" t="s">
        <v>60</v>
      </c>
      <c r="C58" s="18"/>
      <c r="D58" s="44">
        <v>0</v>
      </c>
      <c r="E58" s="43">
        <v>17995557.689999998</v>
      </c>
      <c r="F58" s="43">
        <v>17995557.689999998</v>
      </c>
      <c r="G58" s="43">
        <v>4416518.91</v>
      </c>
      <c r="H58" s="43">
        <v>194527.23</v>
      </c>
      <c r="I58" s="43">
        <v>13579038.779999999</v>
      </c>
    </row>
    <row r="59" spans="1:9" x14ac:dyDescent="0.3">
      <c r="A59" s="1"/>
      <c r="B59" s="13" t="s">
        <v>61</v>
      </c>
      <c r="C59" s="14"/>
      <c r="D59" s="28">
        <f>SUM(D60:D62)</f>
        <v>1658822467.97</v>
      </c>
      <c r="E59" s="28">
        <f>SUM(E60:E62)</f>
        <v>768604860.38000011</v>
      </c>
      <c r="F59" s="28">
        <f>SUM(F60:F62)</f>
        <v>2427427328.3499994</v>
      </c>
      <c r="G59" s="28">
        <f>SUM(G60:G62)</f>
        <v>538338687.66000009</v>
      </c>
      <c r="H59" s="28">
        <f>SUM(H60:H62)</f>
        <v>536603039.11000013</v>
      </c>
      <c r="I59" s="39">
        <f t="shared" si="1"/>
        <v>1889088640.6899993</v>
      </c>
    </row>
    <row r="60" spans="1:9" x14ac:dyDescent="0.3">
      <c r="A60" s="1"/>
      <c r="B60" s="17" t="s">
        <v>62</v>
      </c>
      <c r="C60" s="18"/>
      <c r="D60" s="43">
        <v>1658822467.97</v>
      </c>
      <c r="E60" s="43">
        <v>725082084.37000012</v>
      </c>
      <c r="F60" s="43">
        <v>2383904552.3399992</v>
      </c>
      <c r="G60" s="43">
        <v>524130818.49000013</v>
      </c>
      <c r="H60" s="43">
        <v>523510998.82000011</v>
      </c>
      <c r="I60" s="43">
        <v>1859773733.8499999</v>
      </c>
    </row>
    <row r="61" spans="1:9" x14ac:dyDescent="0.3">
      <c r="A61" s="1"/>
      <c r="B61" s="17" t="s">
        <v>63</v>
      </c>
      <c r="C61" s="18"/>
      <c r="D61" s="19">
        <v>0</v>
      </c>
      <c r="E61" s="43">
        <v>43522776.010000005</v>
      </c>
      <c r="F61" s="43">
        <v>43522776.010000005</v>
      </c>
      <c r="G61" s="43">
        <v>14207869.17</v>
      </c>
      <c r="H61" s="43">
        <v>13092040.290000001</v>
      </c>
      <c r="I61" s="43">
        <v>29314906.84</v>
      </c>
    </row>
    <row r="62" spans="1:9" x14ac:dyDescent="0.3">
      <c r="A62" s="1"/>
      <c r="B62" s="17" t="s">
        <v>64</v>
      </c>
      <c r="C62" s="18"/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</row>
    <row r="63" spans="1:9" x14ac:dyDescent="0.3">
      <c r="A63" s="1"/>
      <c r="B63" s="13" t="s">
        <v>65</v>
      </c>
      <c r="C63" s="14"/>
      <c r="D63" s="28">
        <f>SUM(D64:D75)</f>
        <v>0</v>
      </c>
      <c r="E63" s="28">
        <f t="shared" ref="E63:H63" si="2">SUM(E64:E75)</f>
        <v>0</v>
      </c>
      <c r="F63" s="28">
        <f t="shared" si="2"/>
        <v>0</v>
      </c>
      <c r="G63" s="28">
        <f t="shared" si="2"/>
        <v>0</v>
      </c>
      <c r="H63" s="28">
        <f t="shared" si="2"/>
        <v>0</v>
      </c>
      <c r="I63" s="28">
        <f>+F63-G63</f>
        <v>0</v>
      </c>
    </row>
    <row r="64" spans="1:9" x14ac:dyDescent="0.3">
      <c r="A64" s="1"/>
      <c r="B64" s="17" t="s">
        <v>66</v>
      </c>
      <c r="C64" s="18"/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6">
        <v>0</v>
      </c>
    </row>
    <row r="65" spans="1:9" x14ac:dyDescent="0.3">
      <c r="A65" s="1"/>
      <c r="B65" s="17" t="s">
        <v>67</v>
      </c>
      <c r="C65" s="18"/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6">
        <v>0</v>
      </c>
    </row>
    <row r="66" spans="1:9" x14ac:dyDescent="0.3">
      <c r="A66" s="1"/>
      <c r="B66" s="17" t="s">
        <v>68</v>
      </c>
      <c r="C66" s="18"/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6">
        <v>0</v>
      </c>
    </row>
    <row r="67" spans="1:9" x14ac:dyDescent="0.3">
      <c r="A67" s="1"/>
      <c r="B67" s="17" t="s">
        <v>69</v>
      </c>
      <c r="C67" s="18"/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6">
        <v>0</v>
      </c>
    </row>
    <row r="68" spans="1:9" x14ac:dyDescent="0.3">
      <c r="A68" s="1"/>
      <c r="B68" s="17" t="s">
        <v>70</v>
      </c>
      <c r="C68" s="18"/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6">
        <v>0</v>
      </c>
    </row>
    <row r="69" spans="1:9" x14ac:dyDescent="0.3">
      <c r="A69" s="1"/>
      <c r="B69" s="20" t="s">
        <v>71</v>
      </c>
      <c r="C69" s="18"/>
      <c r="D69" s="19"/>
      <c r="E69" s="19"/>
      <c r="F69" s="19"/>
      <c r="G69" s="19"/>
      <c r="H69" s="19"/>
      <c r="I69" s="16"/>
    </row>
    <row r="70" spans="1:9" x14ac:dyDescent="0.3">
      <c r="A70" s="1"/>
      <c r="B70" s="17" t="s">
        <v>72</v>
      </c>
      <c r="C70" s="18"/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6">
        <v>0</v>
      </c>
    </row>
    <row r="71" spans="1:9" x14ac:dyDescent="0.3">
      <c r="A71" s="1"/>
      <c r="B71" s="17" t="s">
        <v>73</v>
      </c>
      <c r="C71" s="18"/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6">
        <v>0</v>
      </c>
    </row>
    <row r="72" spans="1:9" x14ac:dyDescent="0.3">
      <c r="A72" s="1"/>
      <c r="B72" s="13" t="s">
        <v>74</v>
      </c>
      <c r="C72" s="14"/>
      <c r="D72" s="28">
        <f>SUM(D73:D75)</f>
        <v>0</v>
      </c>
      <c r="E72" s="28">
        <f t="shared" ref="E72:I72" si="3">SUM(E73:E75)</f>
        <v>0</v>
      </c>
      <c r="F72" s="28">
        <f t="shared" si="3"/>
        <v>0</v>
      </c>
      <c r="G72" s="28">
        <f t="shared" si="3"/>
        <v>0</v>
      </c>
      <c r="H72" s="28">
        <f t="shared" si="3"/>
        <v>0</v>
      </c>
      <c r="I72" s="28">
        <f t="shared" si="3"/>
        <v>0</v>
      </c>
    </row>
    <row r="73" spans="1:9" x14ac:dyDescent="0.3">
      <c r="A73" s="1"/>
      <c r="B73" s="17" t="s">
        <v>75</v>
      </c>
      <c r="C73" s="18"/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6">
        <v>0</v>
      </c>
    </row>
    <row r="74" spans="1:9" x14ac:dyDescent="0.3">
      <c r="A74" s="1"/>
      <c r="B74" s="17" t="s">
        <v>76</v>
      </c>
      <c r="C74" s="18"/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6">
        <v>0</v>
      </c>
    </row>
    <row r="75" spans="1:9" x14ac:dyDescent="0.3">
      <c r="A75" s="1"/>
      <c r="B75" s="17" t="s">
        <v>77</v>
      </c>
      <c r="C75" s="18"/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6">
        <v>0</v>
      </c>
    </row>
    <row r="76" spans="1:9" x14ac:dyDescent="0.3">
      <c r="A76" s="1"/>
      <c r="B76" s="13" t="s">
        <v>78</v>
      </c>
      <c r="C76" s="14"/>
      <c r="D76" s="28">
        <f>SUM(D77:D83)</f>
        <v>0</v>
      </c>
      <c r="E76" s="28">
        <f t="shared" ref="E76:H76" si="4">SUM(E77:E83)</f>
        <v>144901263.47000006</v>
      </c>
      <c r="F76" s="28">
        <f t="shared" si="4"/>
        <v>144901263.47000006</v>
      </c>
      <c r="G76" s="28">
        <f t="shared" si="4"/>
        <v>76022568.890000001</v>
      </c>
      <c r="H76" s="28">
        <f t="shared" si="4"/>
        <v>57187080.929999992</v>
      </c>
      <c r="I76" s="39">
        <f t="shared" ref="I76" si="5">F76-G76</f>
        <v>68878694.580000058</v>
      </c>
    </row>
    <row r="77" spans="1:9" x14ac:dyDescent="0.3">
      <c r="A77" s="1"/>
      <c r="B77" s="17" t="s">
        <v>79</v>
      </c>
      <c r="C77" s="18"/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6">
        <v>0</v>
      </c>
    </row>
    <row r="78" spans="1:9" x14ac:dyDescent="0.3">
      <c r="A78" s="1"/>
      <c r="B78" s="17" t="s">
        <v>80</v>
      </c>
      <c r="C78" s="18"/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6">
        <v>0</v>
      </c>
    </row>
    <row r="79" spans="1:9" x14ac:dyDescent="0.3">
      <c r="A79" s="1"/>
      <c r="B79" s="17" t="s">
        <v>81</v>
      </c>
      <c r="C79" s="18"/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6">
        <v>0</v>
      </c>
    </row>
    <row r="80" spans="1:9" x14ac:dyDescent="0.3">
      <c r="A80" s="1"/>
      <c r="B80" s="17" t="s">
        <v>82</v>
      </c>
      <c r="C80" s="18"/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6">
        <v>0</v>
      </c>
    </row>
    <row r="81" spans="1:9" x14ac:dyDescent="0.3">
      <c r="A81" s="1"/>
      <c r="B81" s="17" t="s">
        <v>83</v>
      </c>
      <c r="C81" s="18"/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6">
        <v>0</v>
      </c>
    </row>
    <row r="82" spans="1:9" x14ac:dyDescent="0.3">
      <c r="A82" s="1"/>
      <c r="B82" s="17" t="s">
        <v>84</v>
      </c>
      <c r="C82" s="18"/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6">
        <v>0</v>
      </c>
    </row>
    <row r="83" spans="1:9" ht="17.25" thickBot="1" x14ac:dyDescent="0.35">
      <c r="A83" s="1"/>
      <c r="B83" s="37" t="s">
        <v>85</v>
      </c>
      <c r="C83" s="38"/>
      <c r="D83" s="19">
        <v>0</v>
      </c>
      <c r="E83" s="43">
        <v>144901263.47000006</v>
      </c>
      <c r="F83" s="43">
        <v>144901263.47000006</v>
      </c>
      <c r="G83" s="43">
        <v>76022568.890000001</v>
      </c>
      <c r="H83" s="43">
        <v>57187080.929999992</v>
      </c>
      <c r="I83" s="43">
        <v>68878694.579999998</v>
      </c>
    </row>
    <row r="84" spans="1:9" x14ac:dyDescent="0.3">
      <c r="A84" s="1"/>
      <c r="B84" s="40"/>
      <c r="C84" s="41"/>
      <c r="D84" s="42"/>
      <c r="E84" s="42"/>
      <c r="F84" s="42"/>
      <c r="G84" s="42"/>
      <c r="H84" s="42"/>
      <c r="I84" s="42"/>
    </row>
    <row r="85" spans="1:9" x14ac:dyDescent="0.3">
      <c r="A85" s="1"/>
      <c r="B85" s="21" t="s">
        <v>86</v>
      </c>
      <c r="C85" s="14"/>
      <c r="D85" s="39">
        <f>D86+D94+D104+D114+D124+D134+D147+D151+D138</f>
        <v>632832325.00999999</v>
      </c>
      <c r="E85" s="39">
        <f t="shared" ref="E85:H85" si="6">E86+E94+E104+E114+E124+E134+E147+E151+E138</f>
        <v>132035371.89999995</v>
      </c>
      <c r="F85" s="39">
        <f t="shared" si="6"/>
        <v>764867696.90999997</v>
      </c>
      <c r="G85" s="39">
        <f t="shared" si="6"/>
        <v>481046307.81</v>
      </c>
      <c r="H85" s="39">
        <f t="shared" si="6"/>
        <v>401906916.88999999</v>
      </c>
      <c r="I85" s="28">
        <f t="shared" ref="I85" si="7">I86+I94+I104+I114+I124+I134+I147+I151+I138</f>
        <v>283821389.0999999</v>
      </c>
    </row>
    <row r="86" spans="1:9" x14ac:dyDescent="0.3">
      <c r="A86" s="1"/>
      <c r="B86" s="13" t="s">
        <v>13</v>
      </c>
      <c r="C86" s="14"/>
      <c r="D86" s="28">
        <f t="shared" ref="D86:I86" si="8">SUM(D87:D93)</f>
        <v>532149020.71999997</v>
      </c>
      <c r="E86" s="28">
        <f t="shared" si="8"/>
        <v>-79708563.060000017</v>
      </c>
      <c r="F86" s="28">
        <f t="shared" si="8"/>
        <v>452440457.65999997</v>
      </c>
      <c r="G86" s="28">
        <f t="shared" si="8"/>
        <v>334139223.95999998</v>
      </c>
      <c r="H86" s="28">
        <f t="shared" si="8"/>
        <v>277442712.68000001</v>
      </c>
      <c r="I86" s="28">
        <f t="shared" si="8"/>
        <v>118301233.69999994</v>
      </c>
    </row>
    <row r="87" spans="1:9" x14ac:dyDescent="0.3">
      <c r="A87" s="1"/>
      <c r="B87" s="17" t="s">
        <v>14</v>
      </c>
      <c r="C87" s="18"/>
      <c r="D87" s="43">
        <v>341454352.49000001</v>
      </c>
      <c r="E87" s="43">
        <v>-55448951.350000024</v>
      </c>
      <c r="F87" s="43">
        <v>286005401.13999999</v>
      </c>
      <c r="G87" s="43">
        <v>207511735.54000002</v>
      </c>
      <c r="H87" s="43">
        <v>207511735.54000002</v>
      </c>
      <c r="I87" s="43">
        <v>78493665.599999949</v>
      </c>
    </row>
    <row r="88" spans="1:9" x14ac:dyDescent="0.3">
      <c r="A88" s="1"/>
      <c r="B88" s="17" t="s">
        <v>15</v>
      </c>
      <c r="C88" s="18"/>
      <c r="D88" s="19">
        <v>0</v>
      </c>
      <c r="E88" s="43">
        <v>0.2</v>
      </c>
      <c r="F88" s="43">
        <v>0.2</v>
      </c>
      <c r="G88" s="19">
        <v>0</v>
      </c>
      <c r="H88" s="19">
        <v>0</v>
      </c>
      <c r="I88" s="43">
        <v>0.2</v>
      </c>
    </row>
    <row r="89" spans="1:9" x14ac:dyDescent="0.3">
      <c r="A89" s="1"/>
      <c r="B89" s="22" t="s">
        <v>16</v>
      </c>
      <c r="C89" s="18"/>
      <c r="D89" s="43">
        <v>97040471.019999996</v>
      </c>
      <c r="E89" s="43">
        <v>-10008889.310000001</v>
      </c>
      <c r="F89" s="43">
        <v>87031581.710000008</v>
      </c>
      <c r="G89" s="43">
        <v>63757372.29999999</v>
      </c>
      <c r="H89" s="43">
        <v>13370363.530000003</v>
      </c>
      <c r="I89" s="43">
        <v>23274209.409999993</v>
      </c>
    </row>
    <row r="90" spans="1:9" x14ac:dyDescent="0.3">
      <c r="A90" s="1"/>
      <c r="B90" s="22" t="s">
        <v>17</v>
      </c>
      <c r="C90" s="18"/>
      <c r="D90" s="43">
        <v>78572391.670000017</v>
      </c>
      <c r="E90" s="43">
        <v>-15997437.929999998</v>
      </c>
      <c r="F90" s="43">
        <v>62574953.739999995</v>
      </c>
      <c r="G90" s="43">
        <v>46951732.039999992</v>
      </c>
      <c r="H90" s="43">
        <v>40642229.529999994</v>
      </c>
      <c r="I90" s="43">
        <v>15623221.700000003</v>
      </c>
    </row>
    <row r="91" spans="1:9" x14ac:dyDescent="0.3">
      <c r="A91" s="1"/>
      <c r="B91" s="22" t="s">
        <v>18</v>
      </c>
      <c r="C91" s="18"/>
      <c r="D91" s="43">
        <v>10729390.590000002</v>
      </c>
      <c r="E91" s="43">
        <v>1129580.78</v>
      </c>
      <c r="F91" s="43">
        <v>11858971.370000001</v>
      </c>
      <c r="G91" s="43">
        <v>11383947.459999999</v>
      </c>
      <c r="H91" s="43">
        <v>11383947.459999999</v>
      </c>
      <c r="I91" s="43">
        <v>475023.91000000248</v>
      </c>
    </row>
    <row r="92" spans="1:9" x14ac:dyDescent="0.3">
      <c r="A92" s="1"/>
      <c r="B92" s="22" t="s">
        <v>19</v>
      </c>
      <c r="C92" s="18"/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</row>
    <row r="93" spans="1:9" x14ac:dyDescent="0.3">
      <c r="A93" s="1"/>
      <c r="B93" s="22" t="s">
        <v>20</v>
      </c>
      <c r="C93" s="18"/>
      <c r="D93" s="43">
        <v>4352414.95</v>
      </c>
      <c r="E93" s="43">
        <v>617134.54999999981</v>
      </c>
      <c r="F93" s="43">
        <v>4969549.5</v>
      </c>
      <c r="G93" s="43">
        <v>4534436.62</v>
      </c>
      <c r="H93" s="43">
        <v>4534436.62</v>
      </c>
      <c r="I93" s="43">
        <v>435112.87999999989</v>
      </c>
    </row>
    <row r="94" spans="1:9" x14ac:dyDescent="0.3">
      <c r="A94" s="1"/>
      <c r="B94" s="13" t="s">
        <v>21</v>
      </c>
      <c r="C94" s="14"/>
      <c r="D94" s="28">
        <f>SUM(D95:D103)</f>
        <v>0</v>
      </c>
      <c r="E94" s="28">
        <f t="shared" ref="E94:H94" si="9">SUM(E95:E103)</f>
        <v>42476029.159999996</v>
      </c>
      <c r="F94" s="28">
        <f>SUM(F95:F103)</f>
        <v>42476029.159999996</v>
      </c>
      <c r="G94" s="28">
        <f t="shared" si="9"/>
        <v>38688309.730000004</v>
      </c>
      <c r="H94" s="28">
        <f t="shared" si="9"/>
        <v>36423595.700000003</v>
      </c>
      <c r="I94" s="28">
        <f>SUM(I95:I103)</f>
        <v>3787719.4299999969</v>
      </c>
    </row>
    <row r="95" spans="1:9" x14ac:dyDescent="0.3">
      <c r="A95" s="1"/>
      <c r="B95" s="17" t="s">
        <v>22</v>
      </c>
      <c r="C95" s="18"/>
      <c r="D95" s="19">
        <v>0</v>
      </c>
      <c r="E95" s="43">
        <v>866281.41999999993</v>
      </c>
      <c r="F95" s="43">
        <v>866281.41999999993</v>
      </c>
      <c r="G95" s="43">
        <v>361383.61</v>
      </c>
      <c r="H95" s="43">
        <v>361383.61</v>
      </c>
      <c r="I95" s="43">
        <v>504897.81</v>
      </c>
    </row>
    <row r="96" spans="1:9" x14ac:dyDescent="0.3">
      <c r="A96" s="1"/>
      <c r="B96" s="17" t="s">
        <v>23</v>
      </c>
      <c r="C96" s="18"/>
      <c r="D96" s="19">
        <v>0</v>
      </c>
      <c r="E96" s="43">
        <v>11790.1</v>
      </c>
      <c r="F96" s="43">
        <v>11790.1</v>
      </c>
      <c r="G96" s="43">
        <v>1153.45</v>
      </c>
      <c r="H96" s="43">
        <v>1153.45</v>
      </c>
      <c r="I96" s="43">
        <v>10636.65</v>
      </c>
    </row>
    <row r="97" spans="1:9" x14ac:dyDescent="0.3">
      <c r="A97" s="1"/>
      <c r="B97" s="17" t="s">
        <v>24</v>
      </c>
      <c r="C97" s="18"/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</row>
    <row r="98" spans="1:9" x14ac:dyDescent="0.3">
      <c r="A98" s="1"/>
      <c r="B98" s="17" t="s">
        <v>25</v>
      </c>
      <c r="C98" s="18"/>
      <c r="D98" s="19">
        <v>0</v>
      </c>
      <c r="E98" s="43">
        <v>30000</v>
      </c>
      <c r="F98" s="43">
        <v>30000</v>
      </c>
      <c r="G98" s="43">
        <v>26476.799999999999</v>
      </c>
      <c r="H98" s="43">
        <v>23816.76</v>
      </c>
      <c r="I98" s="43">
        <v>3523.2000000000007</v>
      </c>
    </row>
    <row r="99" spans="1:9" x14ac:dyDescent="0.3">
      <c r="A99" s="1"/>
      <c r="B99" s="17" t="s">
        <v>26</v>
      </c>
      <c r="C99" s="18"/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</row>
    <row r="100" spans="1:9" x14ac:dyDescent="0.3">
      <c r="A100" s="1"/>
      <c r="B100" s="17" t="s">
        <v>27</v>
      </c>
      <c r="C100" s="18"/>
      <c r="D100" s="19">
        <v>0</v>
      </c>
      <c r="E100" s="43">
        <v>26122362.259999998</v>
      </c>
      <c r="F100" s="43">
        <v>26122362.259999998</v>
      </c>
      <c r="G100" s="43">
        <v>25354672.250000004</v>
      </c>
      <c r="H100" s="43">
        <v>25354172.250000004</v>
      </c>
      <c r="I100" s="43">
        <v>767690.00999999605</v>
      </c>
    </row>
    <row r="101" spans="1:9" x14ac:dyDescent="0.3">
      <c r="A101" s="1"/>
      <c r="B101" s="17" t="s">
        <v>28</v>
      </c>
      <c r="C101" s="18"/>
      <c r="D101" s="19">
        <v>0</v>
      </c>
      <c r="E101" s="19">
        <v>9866213.4000000004</v>
      </c>
      <c r="F101" s="19">
        <v>9866213.4000000004</v>
      </c>
      <c r="G101" s="19">
        <v>8678534.1999999993</v>
      </c>
      <c r="H101" s="19">
        <v>6650042.2000000002</v>
      </c>
      <c r="I101" s="19">
        <v>1187679.2000000002</v>
      </c>
    </row>
    <row r="102" spans="1:9" x14ac:dyDescent="0.3">
      <c r="A102" s="1"/>
      <c r="B102" s="17" t="s">
        <v>29</v>
      </c>
      <c r="C102" s="18"/>
      <c r="D102" s="19">
        <v>0</v>
      </c>
      <c r="E102" s="43">
        <v>463000</v>
      </c>
      <c r="F102" s="43">
        <v>463000</v>
      </c>
      <c r="G102" s="19">
        <v>0</v>
      </c>
      <c r="H102" s="19">
        <v>0</v>
      </c>
      <c r="I102" s="43">
        <v>463000</v>
      </c>
    </row>
    <row r="103" spans="1:9" x14ac:dyDescent="0.3">
      <c r="A103" s="1"/>
      <c r="B103" s="17" t="s">
        <v>30</v>
      </c>
      <c r="C103" s="18"/>
      <c r="D103" s="19">
        <v>0</v>
      </c>
      <c r="E103" s="43">
        <v>5116381.9800000004</v>
      </c>
      <c r="F103" s="43">
        <v>5116381.9800000004</v>
      </c>
      <c r="G103" s="43">
        <v>4266089.4200000009</v>
      </c>
      <c r="H103" s="43">
        <v>4033027.43</v>
      </c>
      <c r="I103" s="43">
        <v>850292.56000000052</v>
      </c>
    </row>
    <row r="104" spans="1:9" x14ac:dyDescent="0.3">
      <c r="A104" s="1"/>
      <c r="B104" s="13" t="s">
        <v>31</v>
      </c>
      <c r="C104" s="14"/>
      <c r="D104" s="28">
        <f>SUM(D105:D113)</f>
        <v>9505772.2899999991</v>
      </c>
      <c r="E104" s="28">
        <f t="shared" ref="E104:H104" si="10">SUM(E105:E113)</f>
        <v>56205867.099999994</v>
      </c>
      <c r="F104" s="28">
        <f t="shared" si="10"/>
        <v>65711639.390000001</v>
      </c>
      <c r="G104" s="28">
        <f t="shared" si="10"/>
        <v>40929095.109999999</v>
      </c>
      <c r="H104" s="28">
        <f t="shared" si="10"/>
        <v>21955406.140000001</v>
      </c>
      <c r="I104" s="28">
        <f t="shared" ref="I104" si="11">SUM(I105:I113)</f>
        <v>24782544.280000001</v>
      </c>
    </row>
    <row r="105" spans="1:9" x14ac:dyDescent="0.3">
      <c r="A105" s="1"/>
      <c r="B105" s="17" t="s">
        <v>32</v>
      </c>
      <c r="C105" s="18"/>
      <c r="D105" s="19">
        <v>0</v>
      </c>
      <c r="E105" s="43">
        <v>3500600</v>
      </c>
      <c r="F105" s="43">
        <v>3500600</v>
      </c>
      <c r="G105" s="19">
        <v>0</v>
      </c>
      <c r="H105" s="19">
        <v>0</v>
      </c>
      <c r="I105" s="43">
        <v>3500600</v>
      </c>
    </row>
    <row r="106" spans="1:9" x14ac:dyDescent="0.3">
      <c r="A106" s="1"/>
      <c r="B106" s="17" t="s">
        <v>33</v>
      </c>
      <c r="C106" s="18"/>
      <c r="D106" s="19">
        <v>0</v>
      </c>
      <c r="E106" s="43">
        <v>54000</v>
      </c>
      <c r="F106" s="43">
        <v>54000</v>
      </c>
      <c r="G106" s="19">
        <v>0</v>
      </c>
      <c r="H106" s="19">
        <v>0</v>
      </c>
      <c r="I106" s="43">
        <v>54000</v>
      </c>
    </row>
    <row r="107" spans="1:9" x14ac:dyDescent="0.3">
      <c r="A107" s="1"/>
      <c r="B107" s="17" t="s">
        <v>34</v>
      </c>
      <c r="C107" s="18"/>
      <c r="D107" s="19">
        <v>0</v>
      </c>
      <c r="E107" s="43">
        <v>11928501.670000002</v>
      </c>
      <c r="F107" s="43">
        <v>11928501.670000002</v>
      </c>
      <c r="G107" s="43">
        <v>8016972.5300000003</v>
      </c>
      <c r="H107" s="43">
        <v>7607723.0899999989</v>
      </c>
      <c r="I107" s="43">
        <v>3911529.140000002</v>
      </c>
    </row>
    <row r="108" spans="1:9" x14ac:dyDescent="0.3">
      <c r="A108" s="1"/>
      <c r="B108" s="17" t="s">
        <v>35</v>
      </c>
      <c r="C108" s="18"/>
      <c r="D108" s="19">
        <v>0</v>
      </c>
      <c r="E108" s="43">
        <v>5184372.4399999995</v>
      </c>
      <c r="F108" s="43">
        <v>5184372.4399999995</v>
      </c>
      <c r="G108" s="43">
        <v>5184372.4400000004</v>
      </c>
      <c r="H108" s="43">
        <v>5184372.4400000004</v>
      </c>
      <c r="I108" s="43">
        <v>0</v>
      </c>
    </row>
    <row r="109" spans="1:9" x14ac:dyDescent="0.3">
      <c r="A109" s="1"/>
      <c r="B109" s="17" t="s">
        <v>36</v>
      </c>
      <c r="C109" s="18"/>
      <c r="D109" s="19">
        <v>0</v>
      </c>
      <c r="E109" s="43">
        <v>34530647.219999999</v>
      </c>
      <c r="F109" s="43">
        <v>34530647.219999999</v>
      </c>
      <c r="G109" s="43">
        <v>21155805.959999997</v>
      </c>
      <c r="H109" s="43">
        <v>3124230.72</v>
      </c>
      <c r="I109" s="43">
        <v>13374841.26</v>
      </c>
    </row>
    <row r="110" spans="1:9" x14ac:dyDescent="0.3">
      <c r="A110" s="1"/>
      <c r="B110" s="17" t="s">
        <v>37</v>
      </c>
      <c r="C110" s="18"/>
      <c r="D110" s="19">
        <v>0</v>
      </c>
      <c r="E110" s="43">
        <v>100000</v>
      </c>
      <c r="F110" s="43">
        <v>100000</v>
      </c>
      <c r="G110" s="43">
        <v>99867.77</v>
      </c>
      <c r="H110" s="43">
        <v>99867.77</v>
      </c>
      <c r="I110" s="43">
        <v>132.22999999999593</v>
      </c>
    </row>
    <row r="111" spans="1:9" x14ac:dyDescent="0.3">
      <c r="A111" s="1"/>
      <c r="B111" s="17" t="s">
        <v>38</v>
      </c>
      <c r="C111" s="18"/>
      <c r="D111" s="19">
        <v>0</v>
      </c>
      <c r="E111" s="43">
        <v>2559.9</v>
      </c>
      <c r="F111" s="43">
        <v>2559.9</v>
      </c>
      <c r="G111" s="43">
        <v>709.9</v>
      </c>
      <c r="H111" s="43">
        <v>709.9</v>
      </c>
      <c r="I111" s="43">
        <v>1850</v>
      </c>
    </row>
    <row r="112" spans="1:9" x14ac:dyDescent="0.3">
      <c r="A112" s="1"/>
      <c r="B112" s="17" t="s">
        <v>39</v>
      </c>
      <c r="C112" s="18"/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</row>
    <row r="113" spans="1:9" x14ac:dyDescent="0.3">
      <c r="A113" s="1"/>
      <c r="B113" s="17" t="s">
        <v>40</v>
      </c>
      <c r="C113" s="18"/>
      <c r="D113" s="43">
        <v>9505772.2899999991</v>
      </c>
      <c r="E113" s="43">
        <v>905185.87000000034</v>
      </c>
      <c r="F113" s="43">
        <v>10410958.16</v>
      </c>
      <c r="G113" s="43">
        <v>6471366.5099999998</v>
      </c>
      <c r="H113" s="43">
        <v>5938502.2199999997</v>
      </c>
      <c r="I113" s="43">
        <v>3939591.65</v>
      </c>
    </row>
    <row r="114" spans="1:9" x14ac:dyDescent="0.3">
      <c r="A114" s="1"/>
      <c r="B114" s="66" t="s">
        <v>41</v>
      </c>
      <c r="C114" s="67"/>
      <c r="D114" s="28">
        <f>SUM(D115:D123)</f>
        <v>0</v>
      </c>
      <c r="E114" s="28">
        <f>SUM(E115:E123)</f>
        <v>2800000</v>
      </c>
      <c r="F114" s="28">
        <f t="shared" ref="F114:H114" si="12">SUM(F115:F123)</f>
        <v>2800000</v>
      </c>
      <c r="G114" s="28">
        <f t="shared" si="12"/>
        <v>1877500</v>
      </c>
      <c r="H114" s="28">
        <f t="shared" si="12"/>
        <v>1642500</v>
      </c>
      <c r="I114" s="28">
        <f t="shared" ref="I114" si="13">SUM(I115:I123)</f>
        <v>922500</v>
      </c>
    </row>
    <row r="115" spans="1:9" x14ac:dyDescent="0.3">
      <c r="A115" s="1"/>
      <c r="B115" s="17" t="s">
        <v>42</v>
      </c>
      <c r="C115" s="18"/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</row>
    <row r="116" spans="1:9" x14ac:dyDescent="0.3">
      <c r="A116" s="1"/>
      <c r="B116" s="17" t="s">
        <v>43</v>
      </c>
      <c r="C116" s="18"/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</row>
    <row r="117" spans="1:9" x14ac:dyDescent="0.3">
      <c r="A117" s="1"/>
      <c r="B117" s="17" t="s">
        <v>44</v>
      </c>
      <c r="C117" s="18"/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</row>
    <row r="118" spans="1:9" x14ac:dyDescent="0.3">
      <c r="A118" s="1"/>
      <c r="B118" s="17" t="s">
        <v>45</v>
      </c>
      <c r="C118" s="18"/>
      <c r="D118" s="19">
        <v>0</v>
      </c>
      <c r="E118" s="43">
        <v>2800000</v>
      </c>
      <c r="F118" s="43">
        <v>2800000</v>
      </c>
      <c r="G118" s="43">
        <v>1877500</v>
      </c>
      <c r="H118" s="43">
        <v>1642500</v>
      </c>
      <c r="I118" s="43">
        <v>922500</v>
      </c>
    </row>
    <row r="119" spans="1:9" x14ac:dyDescent="0.3">
      <c r="A119" s="1"/>
      <c r="B119" s="17" t="s">
        <v>46</v>
      </c>
      <c r="C119" s="18"/>
      <c r="D119" s="19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</row>
    <row r="120" spans="1:9" x14ac:dyDescent="0.3">
      <c r="A120" s="1"/>
      <c r="B120" s="17" t="s">
        <v>47</v>
      </c>
      <c r="C120" s="18"/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</row>
    <row r="121" spans="1:9" x14ac:dyDescent="0.3">
      <c r="A121" s="1"/>
      <c r="B121" s="17" t="s">
        <v>48</v>
      </c>
      <c r="C121" s="18"/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</row>
    <row r="122" spans="1:9" x14ac:dyDescent="0.3">
      <c r="A122" s="1"/>
      <c r="B122" s="17" t="s">
        <v>49</v>
      </c>
      <c r="C122" s="18"/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</row>
    <row r="123" spans="1:9" x14ac:dyDescent="0.3">
      <c r="A123" s="1"/>
      <c r="B123" s="17" t="s">
        <v>50</v>
      </c>
      <c r="C123" s="18"/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</row>
    <row r="124" spans="1:9" x14ac:dyDescent="0.3">
      <c r="A124" s="1"/>
      <c r="B124" s="66" t="s">
        <v>51</v>
      </c>
      <c r="C124" s="67"/>
      <c r="D124" s="28">
        <f t="shared" ref="D124:I124" si="14">SUM(D125:D133)</f>
        <v>0</v>
      </c>
      <c r="E124" s="28">
        <f>SUM(E125:E133)</f>
        <v>54821036.32</v>
      </c>
      <c r="F124" s="28">
        <f t="shared" ref="F124:H124" si="15">SUM(F125:F133)</f>
        <v>54821036.32</v>
      </c>
      <c r="G124" s="28">
        <f t="shared" si="15"/>
        <v>41100992.530000001</v>
      </c>
      <c r="H124" s="28">
        <f t="shared" si="15"/>
        <v>41095419.43</v>
      </c>
      <c r="I124" s="28">
        <f t="shared" si="14"/>
        <v>13720043.789999999</v>
      </c>
    </row>
    <row r="125" spans="1:9" x14ac:dyDescent="0.3">
      <c r="A125" s="1"/>
      <c r="B125" s="17" t="s">
        <v>52</v>
      </c>
      <c r="C125" s="18"/>
      <c r="D125" s="19">
        <v>0</v>
      </c>
      <c r="E125" s="43">
        <v>1140469.1099999999</v>
      </c>
      <c r="F125" s="43">
        <v>1140469.1099999999</v>
      </c>
      <c r="G125" s="43">
        <v>584667.86</v>
      </c>
      <c r="H125" s="43">
        <v>584667.86</v>
      </c>
      <c r="I125" s="43">
        <v>555801.25</v>
      </c>
    </row>
    <row r="126" spans="1:9" x14ac:dyDescent="0.3">
      <c r="A126" s="1"/>
      <c r="B126" s="17" t="s">
        <v>53</v>
      </c>
      <c r="C126" s="18"/>
      <c r="D126" s="19">
        <v>0</v>
      </c>
      <c r="E126" s="43">
        <v>5521000</v>
      </c>
      <c r="F126" s="43">
        <v>5521000</v>
      </c>
      <c r="G126" s="19">
        <v>0</v>
      </c>
      <c r="H126" s="19">
        <v>0</v>
      </c>
      <c r="I126" s="43">
        <v>5521000</v>
      </c>
    </row>
    <row r="127" spans="1:9" x14ac:dyDescent="0.3">
      <c r="A127" s="1"/>
      <c r="B127" s="17" t="s">
        <v>54</v>
      </c>
      <c r="C127" s="18"/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</row>
    <row r="128" spans="1:9" x14ac:dyDescent="0.3">
      <c r="A128" s="1"/>
      <c r="B128" s="17" t="s">
        <v>55</v>
      </c>
      <c r="C128" s="18"/>
      <c r="D128" s="19">
        <v>0</v>
      </c>
      <c r="E128" s="43">
        <v>34580709.609999999</v>
      </c>
      <c r="F128" s="43">
        <v>34580709.609999999</v>
      </c>
      <c r="G128" s="43">
        <v>33924229.490000002</v>
      </c>
      <c r="H128" s="43">
        <v>33924229.490000002</v>
      </c>
      <c r="I128" s="43">
        <v>656480.11999999918</v>
      </c>
    </row>
    <row r="129" spans="1:9" x14ac:dyDescent="0.3">
      <c r="A129" s="1"/>
      <c r="B129" s="17" t="s">
        <v>56</v>
      </c>
      <c r="C129" s="18"/>
      <c r="D129" s="19">
        <v>0</v>
      </c>
      <c r="E129" s="43">
        <v>6994715</v>
      </c>
      <c r="F129" s="43">
        <v>6994715</v>
      </c>
      <c r="G129" s="43">
        <v>7952.58</v>
      </c>
      <c r="H129" s="43">
        <v>2379.48</v>
      </c>
      <c r="I129" s="43">
        <v>6986762.4199999999</v>
      </c>
    </row>
    <row r="130" spans="1:9" x14ac:dyDescent="0.3">
      <c r="A130" s="1"/>
      <c r="B130" s="17" t="s">
        <v>57</v>
      </c>
      <c r="C130" s="18"/>
      <c r="D130" s="19">
        <v>0</v>
      </c>
      <c r="E130" s="43">
        <v>6584142.6000000006</v>
      </c>
      <c r="F130" s="43">
        <v>6584142.6000000006</v>
      </c>
      <c r="G130" s="43">
        <v>6584142.6000000006</v>
      </c>
      <c r="H130" s="43">
        <v>6584142.6000000006</v>
      </c>
      <c r="I130" s="19">
        <v>0</v>
      </c>
    </row>
    <row r="131" spans="1:9" x14ac:dyDescent="0.3">
      <c r="A131" s="1"/>
      <c r="B131" s="17" t="s">
        <v>58</v>
      </c>
      <c r="C131" s="18"/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</row>
    <row r="132" spans="1:9" x14ac:dyDescent="0.3">
      <c r="A132" s="1"/>
      <c r="B132" s="17" t="s">
        <v>59</v>
      </c>
      <c r="C132" s="18"/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</row>
    <row r="133" spans="1:9" x14ac:dyDescent="0.3">
      <c r="A133" s="1"/>
      <c r="B133" s="17" t="s">
        <v>60</v>
      </c>
      <c r="C133" s="18"/>
      <c r="D133" s="19">
        <v>0</v>
      </c>
      <c r="E133" s="19">
        <v>0</v>
      </c>
      <c r="F133" s="19">
        <v>0</v>
      </c>
      <c r="G133" s="19">
        <v>0</v>
      </c>
      <c r="H133" s="19">
        <v>0</v>
      </c>
      <c r="I133" s="19">
        <v>0</v>
      </c>
    </row>
    <row r="134" spans="1:9" x14ac:dyDescent="0.3">
      <c r="A134" s="1"/>
      <c r="B134" s="13" t="s">
        <v>61</v>
      </c>
      <c r="C134" s="14"/>
      <c r="D134" s="28">
        <f>SUM(D135:D137)</f>
        <v>91177532</v>
      </c>
      <c r="E134" s="28">
        <f>SUM(E135:E137)</f>
        <v>39420699.539999969</v>
      </c>
      <c r="F134" s="28">
        <f>SUM(F135:F137)</f>
        <v>130598231.53999999</v>
      </c>
      <c r="G134" s="28">
        <f>SUM(G135:G137)</f>
        <v>8290883.6399999997</v>
      </c>
      <c r="H134" s="28">
        <f>SUM(H135:H137)</f>
        <v>7326980.1000000006</v>
      </c>
      <c r="I134" s="39">
        <f t="shared" ref="I134:I151" si="16">F134-G134</f>
        <v>122307347.89999999</v>
      </c>
    </row>
    <row r="135" spans="1:9" x14ac:dyDescent="0.3">
      <c r="A135" s="1"/>
      <c r="B135" s="17" t="s">
        <v>62</v>
      </c>
      <c r="C135" s="23"/>
      <c r="D135" s="43">
        <v>91177532</v>
      </c>
      <c r="E135" s="43">
        <v>38561208.559999973</v>
      </c>
      <c r="F135" s="43">
        <v>129738740.55999999</v>
      </c>
      <c r="G135" s="43">
        <v>8290883.6399999997</v>
      </c>
      <c r="H135" s="43">
        <v>7326980.1000000006</v>
      </c>
      <c r="I135" s="43">
        <v>121447856.91999999</v>
      </c>
    </row>
    <row r="136" spans="1:9" x14ac:dyDescent="0.3">
      <c r="A136" s="1"/>
      <c r="B136" s="17" t="s">
        <v>63</v>
      </c>
      <c r="C136" s="23"/>
      <c r="D136" s="19">
        <v>0</v>
      </c>
      <c r="E136" s="43">
        <v>859490.98</v>
      </c>
      <c r="F136" s="43">
        <v>859490.98</v>
      </c>
      <c r="G136" s="19">
        <v>0</v>
      </c>
      <c r="H136" s="19">
        <v>0</v>
      </c>
      <c r="I136" s="43">
        <v>859490.98</v>
      </c>
    </row>
    <row r="137" spans="1:9" x14ac:dyDescent="0.3">
      <c r="A137" s="1"/>
      <c r="B137" s="17" t="s">
        <v>64</v>
      </c>
      <c r="C137" s="23"/>
      <c r="D137" s="19">
        <v>0</v>
      </c>
      <c r="E137" s="19">
        <v>0</v>
      </c>
      <c r="F137" s="19">
        <v>0</v>
      </c>
      <c r="G137" s="19">
        <v>0</v>
      </c>
      <c r="H137" s="19">
        <v>0</v>
      </c>
      <c r="I137" s="19">
        <v>0</v>
      </c>
    </row>
    <row r="138" spans="1:9" x14ac:dyDescent="0.3">
      <c r="A138" s="1"/>
      <c r="B138" s="13" t="s">
        <v>65</v>
      </c>
      <c r="C138" s="24"/>
      <c r="D138" s="28">
        <f>SUM(D139:D143)</f>
        <v>0</v>
      </c>
      <c r="E138" s="28">
        <f t="shared" ref="E138:H138" si="17">SUM(E139:E143)</f>
        <v>0</v>
      </c>
      <c r="F138" s="28">
        <f t="shared" si="17"/>
        <v>0</v>
      </c>
      <c r="G138" s="28">
        <f t="shared" si="17"/>
        <v>0</v>
      </c>
      <c r="H138" s="28">
        <f t="shared" si="17"/>
        <v>0</v>
      </c>
      <c r="I138" s="28">
        <f>+F138+G138</f>
        <v>0</v>
      </c>
    </row>
    <row r="139" spans="1:9" x14ac:dyDescent="0.3">
      <c r="A139" s="1"/>
      <c r="B139" s="17" t="s">
        <v>66</v>
      </c>
      <c r="C139" s="23"/>
      <c r="D139" s="19">
        <v>0</v>
      </c>
      <c r="E139" s="19">
        <v>0</v>
      </c>
      <c r="F139" s="19">
        <v>0</v>
      </c>
      <c r="G139" s="19">
        <v>0</v>
      </c>
      <c r="H139" s="19">
        <v>0</v>
      </c>
      <c r="I139" s="16">
        <v>0</v>
      </c>
    </row>
    <row r="140" spans="1:9" x14ac:dyDescent="0.3">
      <c r="A140" s="1"/>
      <c r="B140" s="17" t="s">
        <v>67</v>
      </c>
      <c r="C140" s="23"/>
      <c r="D140" s="19">
        <v>0</v>
      </c>
      <c r="E140" s="19">
        <v>0</v>
      </c>
      <c r="F140" s="19">
        <v>0</v>
      </c>
      <c r="G140" s="19">
        <v>0</v>
      </c>
      <c r="H140" s="19">
        <v>0</v>
      </c>
      <c r="I140" s="16">
        <v>0</v>
      </c>
    </row>
    <row r="141" spans="1:9" x14ac:dyDescent="0.3">
      <c r="A141" s="1"/>
      <c r="B141" s="17" t="s">
        <v>68</v>
      </c>
      <c r="C141" s="23"/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6">
        <v>0</v>
      </c>
    </row>
    <row r="142" spans="1:9" x14ac:dyDescent="0.3">
      <c r="A142" s="1"/>
      <c r="B142" s="17" t="s">
        <v>69</v>
      </c>
      <c r="C142" s="23"/>
      <c r="D142" s="19">
        <v>0</v>
      </c>
      <c r="E142" s="19">
        <v>0</v>
      </c>
      <c r="F142" s="19">
        <v>0</v>
      </c>
      <c r="G142" s="19">
        <v>0</v>
      </c>
      <c r="H142" s="19">
        <v>0</v>
      </c>
      <c r="I142" s="16">
        <v>0</v>
      </c>
    </row>
    <row r="143" spans="1:9" x14ac:dyDescent="0.3">
      <c r="A143" s="1"/>
      <c r="B143" s="17" t="s">
        <v>70</v>
      </c>
      <c r="C143" s="23"/>
      <c r="D143" s="19">
        <v>0</v>
      </c>
      <c r="E143" s="19">
        <v>0</v>
      </c>
      <c r="F143" s="19">
        <v>0</v>
      </c>
      <c r="G143" s="19">
        <v>0</v>
      </c>
      <c r="H143" s="19">
        <v>0</v>
      </c>
      <c r="I143" s="16">
        <v>0</v>
      </c>
    </row>
    <row r="144" spans="1:9" x14ac:dyDescent="0.3">
      <c r="A144" s="1"/>
      <c r="B144" s="17" t="s">
        <v>71</v>
      </c>
      <c r="C144" s="25"/>
      <c r="D144" s="19"/>
      <c r="E144" s="19"/>
      <c r="F144" s="19"/>
      <c r="G144" s="19"/>
      <c r="H144" s="19"/>
      <c r="I144" s="16"/>
    </row>
    <row r="145" spans="1:10" x14ac:dyDescent="0.3">
      <c r="A145" s="1"/>
      <c r="B145" s="17" t="s">
        <v>72</v>
      </c>
      <c r="C145" s="25"/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6">
        <v>0</v>
      </c>
    </row>
    <row r="146" spans="1:10" x14ac:dyDescent="0.3">
      <c r="A146" s="1"/>
      <c r="B146" s="17" t="s">
        <v>73</v>
      </c>
      <c r="C146" s="25"/>
      <c r="D146" s="19">
        <v>0</v>
      </c>
      <c r="E146" s="19">
        <v>0</v>
      </c>
      <c r="F146" s="19">
        <v>0</v>
      </c>
      <c r="G146" s="19">
        <v>0</v>
      </c>
      <c r="H146" s="19">
        <v>0</v>
      </c>
      <c r="I146" s="16">
        <v>0</v>
      </c>
    </row>
    <row r="147" spans="1:10" x14ac:dyDescent="0.3">
      <c r="A147" s="1"/>
      <c r="B147" s="13" t="s">
        <v>74</v>
      </c>
      <c r="C147" s="14"/>
      <c r="D147" s="28">
        <f>SUM(D148:D150)</f>
        <v>0</v>
      </c>
      <c r="E147" s="28">
        <f t="shared" ref="E147:H147" si="18">SUM(E148:E150)</f>
        <v>0</v>
      </c>
      <c r="F147" s="28">
        <f t="shared" si="18"/>
        <v>0</v>
      </c>
      <c r="G147" s="28">
        <f t="shared" si="18"/>
        <v>0</v>
      </c>
      <c r="H147" s="28">
        <f t="shared" si="18"/>
        <v>0</v>
      </c>
      <c r="I147" s="39">
        <f>+F147-G147</f>
        <v>0</v>
      </c>
    </row>
    <row r="148" spans="1:10" x14ac:dyDescent="0.3">
      <c r="A148" s="1"/>
      <c r="B148" s="17" t="s">
        <v>75</v>
      </c>
      <c r="C148" s="18"/>
      <c r="D148" s="19">
        <v>0</v>
      </c>
      <c r="E148" s="19">
        <v>0</v>
      </c>
      <c r="F148" s="19">
        <v>0</v>
      </c>
      <c r="G148" s="19">
        <v>0</v>
      </c>
      <c r="H148" s="19">
        <v>0</v>
      </c>
      <c r="I148" s="19">
        <v>0</v>
      </c>
    </row>
    <row r="149" spans="1:10" x14ac:dyDescent="0.3">
      <c r="A149" s="1"/>
      <c r="B149" s="17" t="s">
        <v>76</v>
      </c>
      <c r="C149" s="18"/>
      <c r="D149" s="19">
        <v>0</v>
      </c>
      <c r="E149" s="19">
        <v>0</v>
      </c>
      <c r="F149" s="19">
        <v>0</v>
      </c>
      <c r="G149" s="19">
        <v>0</v>
      </c>
      <c r="H149" s="19">
        <v>0</v>
      </c>
      <c r="I149" s="19">
        <v>0</v>
      </c>
    </row>
    <row r="150" spans="1:10" x14ac:dyDescent="0.3">
      <c r="A150" s="1"/>
      <c r="B150" s="17" t="s">
        <v>77</v>
      </c>
      <c r="C150" s="18"/>
      <c r="D150" s="19">
        <v>0</v>
      </c>
      <c r="E150" s="19">
        <v>0</v>
      </c>
      <c r="F150" s="19">
        <v>0</v>
      </c>
      <c r="G150" s="19">
        <v>0</v>
      </c>
      <c r="H150" s="19">
        <v>0</v>
      </c>
      <c r="I150" s="19">
        <v>0</v>
      </c>
    </row>
    <row r="151" spans="1:10" x14ac:dyDescent="0.3">
      <c r="A151" s="1"/>
      <c r="B151" s="13" t="s">
        <v>78</v>
      </c>
      <c r="C151" s="14"/>
      <c r="D151" s="28">
        <f>SUM(D152:D158)</f>
        <v>0</v>
      </c>
      <c r="E151" s="28">
        <f>SUM(E152:E158)</f>
        <v>16020302.840000002</v>
      </c>
      <c r="F151" s="28">
        <f>SUM(F152:F158)</f>
        <v>16020302.840000002</v>
      </c>
      <c r="G151" s="28">
        <f>SUM(G152:G158)</f>
        <v>16020302.840000002</v>
      </c>
      <c r="H151" s="28">
        <f>SUM(H152:H158)</f>
        <v>16020302.840000002</v>
      </c>
      <c r="I151" s="39">
        <f t="shared" si="16"/>
        <v>0</v>
      </c>
    </row>
    <row r="152" spans="1:10" x14ac:dyDescent="0.3">
      <c r="A152" s="1"/>
      <c r="B152" s="17" t="s">
        <v>79</v>
      </c>
      <c r="C152" s="18"/>
      <c r="D152" s="19">
        <v>0</v>
      </c>
      <c r="E152" s="19">
        <v>0</v>
      </c>
      <c r="F152" s="19">
        <v>0</v>
      </c>
      <c r="G152" s="19">
        <v>0</v>
      </c>
      <c r="H152" s="19">
        <v>0</v>
      </c>
      <c r="I152" s="19">
        <v>0</v>
      </c>
    </row>
    <row r="153" spans="1:10" x14ac:dyDescent="0.3">
      <c r="A153" s="1"/>
      <c r="B153" s="17" t="s">
        <v>80</v>
      </c>
      <c r="C153" s="18"/>
      <c r="D153" s="19">
        <v>0</v>
      </c>
      <c r="E153" s="19">
        <v>0</v>
      </c>
      <c r="F153" s="19">
        <v>0</v>
      </c>
      <c r="G153" s="19">
        <v>0</v>
      </c>
      <c r="H153" s="19">
        <v>0</v>
      </c>
      <c r="I153" s="19">
        <v>0</v>
      </c>
    </row>
    <row r="154" spans="1:10" x14ac:dyDescent="0.3">
      <c r="A154" s="1"/>
      <c r="B154" s="17" t="s">
        <v>81</v>
      </c>
      <c r="C154" s="18"/>
      <c r="D154" s="19">
        <v>0</v>
      </c>
      <c r="E154" s="19">
        <v>0</v>
      </c>
      <c r="F154" s="19">
        <v>0</v>
      </c>
      <c r="G154" s="19">
        <v>0</v>
      </c>
      <c r="H154" s="19">
        <v>0</v>
      </c>
      <c r="I154" s="19">
        <v>0</v>
      </c>
    </row>
    <row r="155" spans="1:10" x14ac:dyDescent="0.3">
      <c r="A155" s="1"/>
      <c r="B155" s="17" t="s">
        <v>82</v>
      </c>
      <c r="C155" s="18"/>
      <c r="D155" s="19">
        <v>0</v>
      </c>
      <c r="E155" s="19">
        <v>0</v>
      </c>
      <c r="F155" s="19">
        <v>0</v>
      </c>
      <c r="G155" s="19">
        <v>0</v>
      </c>
      <c r="H155" s="19">
        <v>0</v>
      </c>
      <c r="I155" s="19">
        <v>0</v>
      </c>
    </row>
    <row r="156" spans="1:10" x14ac:dyDescent="0.3">
      <c r="A156" s="1"/>
      <c r="B156" s="17" t="s">
        <v>83</v>
      </c>
      <c r="C156" s="18"/>
      <c r="D156" s="19">
        <v>0</v>
      </c>
      <c r="E156" s="19">
        <v>0</v>
      </c>
      <c r="F156" s="19">
        <v>0</v>
      </c>
      <c r="G156" s="19">
        <v>0</v>
      </c>
      <c r="H156" s="19">
        <v>0</v>
      </c>
      <c r="I156" s="19">
        <v>0</v>
      </c>
    </row>
    <row r="157" spans="1:10" x14ac:dyDescent="0.3">
      <c r="A157" s="1"/>
      <c r="B157" s="17" t="s">
        <v>84</v>
      </c>
      <c r="C157" s="18"/>
      <c r="D157" s="19">
        <v>0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</row>
    <row r="158" spans="1:10" x14ac:dyDescent="0.3">
      <c r="A158" s="1"/>
      <c r="B158" s="17" t="s">
        <v>85</v>
      </c>
      <c r="C158" s="18"/>
      <c r="D158" s="19">
        <v>0</v>
      </c>
      <c r="E158" s="43">
        <v>16020302.840000002</v>
      </c>
      <c r="F158" s="43">
        <v>16020302.840000002</v>
      </c>
      <c r="G158" s="43">
        <v>16020302.840000002</v>
      </c>
      <c r="H158" s="43">
        <v>16020302.840000002</v>
      </c>
      <c r="I158" s="19">
        <v>0</v>
      </c>
    </row>
    <row r="159" spans="1:10" x14ac:dyDescent="0.3">
      <c r="A159" s="4"/>
      <c r="B159" s="13"/>
      <c r="C159" s="14"/>
      <c r="D159" s="15"/>
      <c r="E159" s="16"/>
      <c r="F159" s="16"/>
      <c r="G159" s="16"/>
      <c r="H159" s="16"/>
      <c r="I159" s="15"/>
    </row>
    <row r="160" spans="1:10" x14ac:dyDescent="0.3">
      <c r="A160" s="5"/>
      <c r="B160" s="21" t="s">
        <v>87</v>
      </c>
      <c r="C160" s="26"/>
      <c r="D160" s="27">
        <f>D85+D10</f>
        <v>5164096573.4599991</v>
      </c>
      <c r="E160" s="27">
        <f t="shared" ref="E160:I160" si="19">E85+E10</f>
        <v>1933423253.1999998</v>
      </c>
      <c r="F160" s="27">
        <f t="shared" si="19"/>
        <v>7097519826.6599989</v>
      </c>
      <c r="G160" s="27">
        <f t="shared" si="19"/>
        <v>3551924131.3800001</v>
      </c>
      <c r="H160" s="27">
        <f t="shared" si="19"/>
        <v>3156228546.9599991</v>
      </c>
      <c r="I160" s="28">
        <f t="shared" si="19"/>
        <v>3545595695.2799983</v>
      </c>
      <c r="J160" s="6"/>
    </row>
    <row r="161" spans="2:9" ht="17.25" thickBot="1" x14ac:dyDescent="0.35">
      <c r="B161" s="29"/>
      <c r="C161" s="30"/>
      <c r="D161" s="31"/>
      <c r="E161" s="32"/>
      <c r="F161" s="32"/>
      <c r="G161" s="32"/>
      <c r="H161" s="32"/>
      <c r="I161" s="31"/>
    </row>
    <row r="163" spans="2:9" x14ac:dyDescent="0.3">
      <c r="B163" s="3" t="s">
        <v>88</v>
      </c>
    </row>
    <row r="172" spans="2:9" x14ac:dyDescent="0.3">
      <c r="C172" s="8"/>
      <c r="D172" s="8"/>
      <c r="E172" s="8"/>
    </row>
    <row r="173" spans="2:9" x14ac:dyDescent="0.3">
      <c r="B173" s="33"/>
      <c r="C173" s="34"/>
      <c r="F173" s="64"/>
      <c r="G173" s="64"/>
      <c r="H173" s="64"/>
    </row>
    <row r="174" spans="2:9" x14ac:dyDescent="0.3">
      <c r="B174" s="35"/>
      <c r="C174" s="36"/>
      <c r="F174" s="65"/>
      <c r="G174" s="65"/>
      <c r="H174" s="65"/>
    </row>
  </sheetData>
  <mergeCells count="13">
    <mergeCell ref="F173:H173"/>
    <mergeCell ref="F174:H174"/>
    <mergeCell ref="B114:C114"/>
    <mergeCell ref="B124:C124"/>
    <mergeCell ref="B39:C39"/>
    <mergeCell ref="B7:C9"/>
    <mergeCell ref="D7:H8"/>
    <mergeCell ref="I7:I9"/>
    <mergeCell ref="B2:I2"/>
    <mergeCell ref="B3:I3"/>
    <mergeCell ref="B4:I4"/>
    <mergeCell ref="B5:I5"/>
    <mergeCell ref="B6:I6"/>
  </mergeCells>
  <pageMargins left="0.7" right="0.7" top="0.75" bottom="0.75" header="0.3" footer="0.3"/>
  <pageSetup scale="45" fitToHeight="2" orientation="portrait" r:id="rId1"/>
  <rowBreaks count="1" manualBreakCount="1">
    <brk id="84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6A</vt:lpstr>
      <vt:lpstr>'6A'!Área_de_impresión</vt:lpstr>
      <vt:lpstr>'6A'!Títulos_a_imprimir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Medina Beltran</dc:creator>
  <cp:lastModifiedBy>David Medina Beltran</cp:lastModifiedBy>
  <cp:lastPrinted>2019-10-14T16:32:23Z</cp:lastPrinted>
  <dcterms:created xsi:type="dcterms:W3CDTF">2018-04-17T22:14:56Z</dcterms:created>
  <dcterms:modified xsi:type="dcterms:W3CDTF">2019-10-14T16:32:25Z</dcterms:modified>
</cp:coreProperties>
</file>