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-60" windowWidth="19410" windowHeight="11010"/>
  </bookViews>
  <sheets>
    <sheet name="6C" sheetId="2" r:id="rId1"/>
  </sheets>
  <definedNames>
    <definedName name="_xlnm.Print_Area" localSheetId="0">'6C'!$B$2:$H$88</definedName>
    <definedName name="_xlnm.Print_Titles" localSheetId="0">'6C'!$2:$9</definedName>
  </definedNames>
  <calcPr calcId="145621"/>
</workbook>
</file>

<file path=xl/calcChain.xml><?xml version="1.0" encoding="utf-8"?>
<calcChain xmlns="http://schemas.openxmlformats.org/spreadsheetml/2006/main">
  <c r="E16" i="2" l="1"/>
  <c r="H16" i="2"/>
  <c r="E18" i="2"/>
  <c r="H18" i="2"/>
  <c r="H62" i="2" l="1"/>
  <c r="H63" i="2"/>
  <c r="H66" i="2"/>
  <c r="H77" i="2"/>
  <c r="H76" i="2"/>
  <c r="H75" i="2"/>
  <c r="H72" i="2"/>
  <c r="H71" i="2"/>
  <c r="H70" i="2"/>
  <c r="E77" i="2"/>
  <c r="E76" i="2"/>
  <c r="E75" i="2"/>
  <c r="E73" i="2"/>
  <c r="E72" i="2"/>
  <c r="E71" i="2"/>
  <c r="E70" i="2"/>
  <c r="E62" i="2"/>
  <c r="E63" i="2"/>
  <c r="E66" i="2"/>
  <c r="H51" i="2"/>
  <c r="H52" i="2"/>
  <c r="H53" i="2"/>
  <c r="H55" i="2"/>
  <c r="H57" i="2"/>
  <c r="E51" i="2"/>
  <c r="E52" i="2"/>
  <c r="E53" i="2"/>
  <c r="E55" i="2"/>
  <c r="E57" i="2"/>
  <c r="H44" i="2"/>
  <c r="H45" i="2"/>
  <c r="E44" i="2"/>
  <c r="E45" i="2"/>
  <c r="E34" i="2"/>
  <c r="H34" i="2" s="1"/>
  <c r="E40" i="2"/>
  <c r="H40" i="2" s="1"/>
  <c r="H22" i="2" l="1"/>
  <c r="F49" i="2"/>
  <c r="G49" i="2"/>
  <c r="C12" i="2"/>
  <c r="C22" i="2"/>
  <c r="C31" i="2"/>
  <c r="C42" i="2"/>
  <c r="C49" i="2"/>
  <c r="C59" i="2"/>
  <c r="C68" i="2"/>
  <c r="C79" i="2"/>
  <c r="E81" i="2"/>
  <c r="H81" i="2"/>
  <c r="E80" i="2"/>
  <c r="H80" i="2"/>
  <c r="E82" i="2"/>
  <c r="H82" i="2"/>
  <c r="H73" i="2"/>
  <c r="E69" i="2"/>
  <c r="H69" i="2"/>
  <c r="E59" i="2"/>
  <c r="E50" i="2"/>
  <c r="H50" i="2"/>
  <c r="E43" i="2"/>
  <c r="H43" i="2"/>
  <c r="E31" i="2"/>
  <c r="G59" i="2"/>
  <c r="G68" i="2"/>
  <c r="G79" i="2"/>
  <c r="G12" i="2"/>
  <c r="G22" i="2"/>
  <c r="G31" i="2"/>
  <c r="G42" i="2"/>
  <c r="F59" i="2"/>
  <c r="F68" i="2"/>
  <c r="F79" i="2"/>
  <c r="F12" i="2"/>
  <c r="F22" i="2"/>
  <c r="F31" i="2"/>
  <c r="F42" i="2"/>
  <c r="E79" i="2"/>
  <c r="D79" i="2"/>
  <c r="E68" i="2"/>
  <c r="D68" i="2"/>
  <c r="D59" i="2"/>
  <c r="D49" i="2"/>
  <c r="D12" i="2"/>
  <c r="D22" i="2"/>
  <c r="D31" i="2"/>
  <c r="D42" i="2"/>
  <c r="E42" i="2"/>
  <c r="E49" i="2"/>
  <c r="E12" i="2"/>
  <c r="H42" i="2" l="1"/>
  <c r="H79" i="2"/>
  <c r="E22" i="2"/>
  <c r="E11" i="2" s="1"/>
  <c r="H68" i="2"/>
  <c r="H59" i="2"/>
  <c r="H31" i="2"/>
  <c r="D48" i="2"/>
  <c r="E48" i="2"/>
  <c r="C48" i="2"/>
  <c r="G48" i="2"/>
  <c r="F48" i="2"/>
  <c r="H49" i="2"/>
  <c r="D11" i="2"/>
  <c r="C11" i="2"/>
  <c r="G11" i="2"/>
  <c r="F11" i="2"/>
  <c r="H12" i="2"/>
  <c r="D85" i="2" l="1"/>
  <c r="H48" i="2"/>
  <c r="F85" i="2"/>
  <c r="E85" i="2"/>
  <c r="G85" i="2"/>
  <c r="C85" i="2"/>
  <c r="H11" i="2"/>
  <c r="H85" i="2" l="1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<sst xmlns="http://schemas.openxmlformats.org/spreadsheetml/2006/main" count="81" uniqueCount="49">
  <si>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</si>
  <si>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</si>
  <si>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</si>
  <si>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</si>
  <si>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</si>
  <si>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</si>
  <si>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</si>
  <si>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</si>
  <si>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</si>
  <si>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</si>
  <si>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</si>
  <si>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</si>
  <si>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</si>
  <si>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</si>
  <si>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</si>
  <si>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</si>
  <si>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</si>
  <si>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</si>
  <si>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</si>
  <si>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</si>
  <si>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</si>
  <si>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</si>
  <si>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</si>
  <si>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</si>
  <si>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</si>
  <si>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</si>
  <si>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</si>
  <si>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</si>
  <si>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</si>
  <si>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</si>
  <si>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</si>
  <si>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</si>
  <si>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</si>
  <si>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</si>
  <si>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</si>
  <si>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</si>
  <si>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</si>
  <si>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</si>
  <si>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</si>
  <si>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</si>
  <si>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</si>
  <si>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</si>
  <si>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</si>
  <si>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</si>
  <si>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</si>
  <si>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</si>
  <si>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QUERÉTARO</t>
  </si>
  <si>
    <t>Bajo protesta de decir verdad declaramos que los Estados Financieros y sus Notas son razonablemente correctos y responsabilidad del emisor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</si>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</sst>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43" fontId="0" fillId="0" borderId="0" xfId="1" applyFont="1"/>
    <xf numFmtId="3" fontId="1" fillId="0" borderId="2" xfId="1" applyNumberFormat="1" applyFont="1" applyBorder="1" applyAlignment="1">
      <alignment vertical="center"/>
    </xf>
    <xf numFmtId="43" fontId="3" fillId="0" borderId="0" xfId="1" applyFont="1"/>
    <xf numFmtId="3" fontId="0" fillId="0" borderId="0" xfId="1" applyNumberFormat="1" applyFont="1"/>
    <xf numFmtId="3" fontId="1" fillId="2" borderId="6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Border="1" applyAlignment="1" applyProtection="1">
      <alignment vertical="center"/>
      <protection locked="0"/>
    </xf>
    <xf numFmtId="3" fontId="2" fillId="0" borderId="2" xfId="1" applyNumberFormat="1" applyFont="1" applyBorder="1" applyAlignment="1">
      <alignment vertical="center"/>
    </xf>
    <xf numFmtId="3" fontId="2" fillId="0" borderId="8" xfId="1" applyNumberFormat="1" applyFont="1" applyBorder="1" applyAlignment="1" applyProtection="1">
      <alignment vertical="center"/>
      <protection locked="0"/>
    </xf>
    <xf numFmtId="3" fontId="2" fillId="0" borderId="4" xfId="1" applyNumberFormat="1" applyFont="1" applyBorder="1" applyAlignment="1" applyProtection="1">
      <alignment vertical="center"/>
      <protection locked="0"/>
    </xf>
    <xf numFmtId="3" fontId="2" fillId="0" borderId="4" xfId="1" applyNumberFormat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2" fillId="0" borderId="0" xfId="1" applyNumberFormat="1" applyFont="1"/>
    <xf numFmtId="0" fontId="2" fillId="0" borderId="5" xfId="0" applyFont="1" applyBorder="1" applyAlignment="1">
      <alignment horizontal="left" vertical="center" indent="2"/>
    </xf>
    <xf numFmtId="3" fontId="2" fillId="0" borderId="1" xfId="1" applyNumberFormat="1" applyFont="1" applyBorder="1" applyAlignment="1" applyProtection="1">
      <alignment vertical="center"/>
      <protection locked="0"/>
    </xf>
    <xf numFmtId="3" fontId="2" fillId="0" borderId="2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3" fontId="2" fillId="0" borderId="7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9" xfId="1" applyNumberFormat="1" applyFont="1" applyFill="1" applyBorder="1" applyAlignment="1">
      <alignment horizontal="center" vertical="center" wrapText="1"/>
    </xf>
    <xf numFmtId="3" fontId="1" fillId="2" borderId="12" xfId="1" applyNumberFormat="1" applyFont="1" applyFill="1" applyBorder="1" applyAlignment="1">
      <alignment horizontal="center" vertical="center" wrapText="1"/>
    </xf>
    <xf numFmtId="3" fontId="1" fillId="2" borderId="14" xfId="1" applyNumberFormat="1" applyFont="1" applyFill="1" applyBorder="1" applyAlignment="1">
      <alignment horizontal="center" vertical="center" wrapText="1"/>
    </xf>
    <xf numFmtId="3" fontId="1" fillId="2" borderId="11" xfId="1" applyNumberFormat="1" applyFont="1" applyFill="1" applyBorder="1" applyAlignment="1">
      <alignment horizontal="center" vertical="center" wrapText="1"/>
    </xf>
    <xf numFmtId="3" fontId="1" fillId="2" borderId="13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3" fontId="1" fillId="2" borderId="4" xfId="1" applyNumberFormat="1" applyFont="1" applyFill="1" applyBorder="1" applyAlignment="1">
      <alignment horizontal="center" vertical="center" wrapText="1"/>
    </xf>
    <xf numFmtId="3" fontId="1" fillId="2" borderId="5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</xdr:colOff>
      <xdr:row>71</xdr:row>
      <xdr:rowOff>182880</xdr:rowOff>
    </xdr:from>
    <xdr:to>
      <xdr:col>8</xdr:col>
      <xdr:colOff>8255</xdr:colOff>
      <xdr:row>72</xdr:row>
      <xdr:rowOff>317</xdr:rowOff>
    </xdr:to>
    <xdr:cxnSp macro="">
      <xdr:nvCxnSpPr>
        <xdr:cNvPr id="7" name="6 Conector recto"/>
        <xdr:cNvCxnSpPr/>
      </xdr:nvCxnSpPr>
      <xdr:spPr>
        <a:xfrm flipV="1">
          <a:off x="318" y="13586460"/>
          <a:ext cx="9502457" cy="7937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7620</xdr:colOff>
      <xdr:row>0</xdr:row>
      <xdr:rowOff>175260</xdr:rowOff>
    </xdr:from>
    <xdr:to>
      <xdr:col>1</xdr:col>
      <xdr:colOff>1173480</xdr:colOff>
      <xdr:row>5</xdr:row>
      <xdr:rowOff>169998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175260"/>
          <a:ext cx="1165860" cy="918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98"/>
  <sheetViews>
    <sheetView tabSelected="1" zoomScaleNormal="100" workbookViewId="0">
      <selection activeCell="D1" sqref="D1"/>
    </sheetView>
  </sheetViews>
  <sheetFormatPr baseColWidth="10" defaultRowHeight="15" x14ac:dyDescent="0.25"/>
  <cols>
    <col min="1" max="1" width="3.7109375" customWidth="1"/>
    <col min="2" max="2" width="52.7109375" bestFit="1" customWidth="1"/>
    <col min="3" max="3" width="14.42578125" style="12" bestFit="1" customWidth="1"/>
    <col min="4" max="4" width="15.28515625" style="12" customWidth="1"/>
    <col min="5" max="6" width="14.28515625" style="12" bestFit="1" customWidth="1"/>
    <col min="7" max="7" width="13" style="12" bestFit="1" customWidth="1"/>
    <col min="8" max="8" width="14.28515625" style="12" bestFit="1" customWidth="1"/>
    <col min="9" max="9" width="4" style="9" customWidth="1"/>
    <col min="10" max="10" width="14.85546875" bestFit="1" customWidth="1"/>
    <col min="11" max="11" width="16.42578125" bestFit="1" customWidth="1"/>
    <col min="12" max="13" width="14.85546875" bestFit="1" customWidth="1"/>
    <col min="14" max="14" width="16.42578125" bestFit="1" customWidth="1"/>
  </cols>
  <sheetData>
    <row r="2" spans="2:14" x14ac:dyDescent="0.25">
      <c r="B2" s="45" t="s">
        <v>46</v>
      </c>
      <c r="C2" s="45"/>
      <c r="D2" s="45"/>
      <c r="E2" s="45"/>
      <c r="F2" s="45"/>
      <c r="G2" s="45"/>
      <c r="H2" s="45"/>
    </row>
    <row r="3" spans="2:14" x14ac:dyDescent="0.25">
      <c r="B3" s="46" t="s">
        <v>0</v>
      </c>
      <c r="C3" s="46"/>
      <c r="D3" s="46"/>
      <c r="E3" s="46"/>
      <c r="F3" s="46"/>
      <c r="G3" s="46"/>
      <c r="H3" s="46"/>
    </row>
    <row r="4" spans="2:14" x14ac:dyDescent="0.25">
      <c r="B4" s="46" t="s">
        <v>1</v>
      </c>
      <c r="C4" s="46"/>
      <c r="D4" s="46"/>
      <c r="E4" s="46"/>
      <c r="F4" s="46"/>
      <c r="G4" s="46"/>
      <c r="H4" s="46"/>
    </row>
    <row r="5" spans="2:14" x14ac:dyDescent="0.25">
      <c r="B5" s="46" t="s">
        <v>48</v>
      </c>
      <c r="C5" s="46"/>
      <c r="D5" s="46"/>
      <c r="E5" s="46"/>
      <c r="F5" s="46"/>
      <c r="G5" s="46"/>
      <c r="H5" s="46"/>
    </row>
    <row r="6" spans="2:14" ht="15.75" thickBot="1" x14ac:dyDescent="0.3">
      <c r="B6" s="47" t="s">
        <v>2</v>
      </c>
      <c r="C6" s="47"/>
      <c r="D6" s="47"/>
      <c r="E6" s="47"/>
      <c r="F6" s="47"/>
      <c r="G6" s="47"/>
      <c r="H6" s="47"/>
    </row>
    <row r="7" spans="2:14" x14ac:dyDescent="0.25">
      <c r="B7" s="33" t="s">
        <v>3</v>
      </c>
      <c r="C7" s="36" t="s">
        <v>4</v>
      </c>
      <c r="D7" s="37"/>
      <c r="E7" s="37"/>
      <c r="F7" s="37"/>
      <c r="G7" s="38"/>
      <c r="H7" s="42" t="s">
        <v>5</v>
      </c>
    </row>
    <row r="8" spans="2:14" ht="15.75" thickBot="1" x14ac:dyDescent="0.3">
      <c r="B8" s="34"/>
      <c r="C8" s="39"/>
      <c r="D8" s="40"/>
      <c r="E8" s="40"/>
      <c r="F8" s="40"/>
      <c r="G8" s="41"/>
      <c r="H8" s="43"/>
    </row>
    <row r="9" spans="2:14" ht="26.25" thickBot="1" x14ac:dyDescent="0.3">
      <c r="B9" s="35"/>
      <c r="C9" s="13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44"/>
    </row>
    <row r="10" spans="2:14" x14ac:dyDescent="0.25">
      <c r="B10" s="2"/>
      <c r="C10" s="24"/>
      <c r="D10" s="24"/>
      <c r="E10" s="24"/>
      <c r="F10" s="24"/>
      <c r="G10" s="24"/>
      <c r="H10" s="24"/>
    </row>
    <row r="11" spans="2:14" x14ac:dyDescent="0.25">
      <c r="B11" s="3" t="s">
        <v>11</v>
      </c>
      <c r="C11" s="10">
        <f>C12+C22+C31+C42</f>
        <v>4608516175</v>
      </c>
      <c r="D11" s="10">
        <f>D12+D22+D31+D42</f>
        <v>1691949579.4599998</v>
      </c>
      <c r="E11" s="10">
        <f t="shared" ref="E11:F11" si="0">E12+E22+E31+E42</f>
        <v>6300465754.4600019</v>
      </c>
      <c r="F11" s="10">
        <f t="shared" si="0"/>
        <v>1420153523.0600007</v>
      </c>
      <c r="G11" s="10">
        <f>G12+G22+G31+G42</f>
        <v>1071314716.7800006</v>
      </c>
      <c r="H11" s="10">
        <f>H12+H22+H31+H42</f>
        <v>4880312231.4000025</v>
      </c>
    </row>
    <row r="12" spans="2:14" x14ac:dyDescent="0.25">
      <c r="B12" s="3" t="s">
        <v>12</v>
      </c>
      <c r="C12" s="10">
        <f>SUM(C13:C20)</f>
        <v>1531191733</v>
      </c>
      <c r="D12" s="10">
        <f>SUM(D13:D20)</f>
        <v>598685253.56209981</v>
      </c>
      <c r="E12" s="10">
        <f>SUM(E13:E20)</f>
        <v>2129876986.5621011</v>
      </c>
      <c r="F12" s="10">
        <f>SUM(F13:F20)</f>
        <v>404654173.17999995</v>
      </c>
      <c r="G12" s="10">
        <f>SUM(G13:G20)</f>
        <v>323085797.25000018</v>
      </c>
      <c r="H12" s="10">
        <f>E12-F12</f>
        <v>1725222813.3821011</v>
      </c>
    </row>
    <row r="13" spans="2:14" x14ac:dyDescent="0.25">
      <c r="B13" s="6" t="s">
        <v>13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1"/>
      <c r="J13" s="11"/>
      <c r="K13" s="11"/>
      <c r="L13" s="11"/>
      <c r="M13" s="11"/>
      <c r="N13" s="11"/>
    </row>
    <row r="14" spans="2:14" x14ac:dyDescent="0.25">
      <c r="B14" s="6" t="s">
        <v>14</v>
      </c>
      <c r="C14" s="15">
        <v>32965687</v>
      </c>
      <c r="D14" s="15">
        <v>546716.29200000071</v>
      </c>
      <c r="E14" s="16">
        <v>33512403.292000011</v>
      </c>
      <c r="F14" s="15">
        <v>10176298.979999995</v>
      </c>
      <c r="G14" s="15">
        <v>7857179.8899999978</v>
      </c>
      <c r="H14" s="16">
        <v>23336104.312000003</v>
      </c>
      <c r="I14" s="11"/>
      <c r="J14" s="11"/>
      <c r="K14" s="11"/>
      <c r="L14" s="11"/>
      <c r="M14" s="11"/>
      <c r="N14" s="11"/>
    </row>
    <row r="15" spans="2:14" x14ac:dyDescent="0.25">
      <c r="B15" s="6" t="s">
        <v>15</v>
      </c>
      <c r="C15" s="15">
        <v>785985470</v>
      </c>
      <c r="D15" s="15">
        <v>-15634676.486899959</v>
      </c>
      <c r="E15" s="16">
        <v>770350793.51310098</v>
      </c>
      <c r="F15" s="15">
        <v>183737708.43999991</v>
      </c>
      <c r="G15" s="15">
        <v>149747258.71000019</v>
      </c>
      <c r="H15" s="16">
        <v>586613085.07310057</v>
      </c>
      <c r="I15" s="11"/>
      <c r="J15" s="11"/>
      <c r="K15" s="11"/>
      <c r="L15" s="11"/>
      <c r="M15" s="11"/>
      <c r="N15" s="11"/>
    </row>
    <row r="16" spans="2:14" x14ac:dyDescent="0.25">
      <c r="B16" s="6" t="s">
        <v>16</v>
      </c>
      <c r="C16" s="15">
        <v>0</v>
      </c>
      <c r="D16" s="15">
        <v>0</v>
      </c>
      <c r="E16" s="16">
        <f t="shared" ref="E16:E18" si="1">+C16+D16</f>
        <v>0</v>
      </c>
      <c r="F16" s="15">
        <v>0</v>
      </c>
      <c r="G16" s="15">
        <v>0</v>
      </c>
      <c r="H16" s="16">
        <f t="shared" ref="H16:H18" si="2">+E16-F16</f>
        <v>0</v>
      </c>
      <c r="I16" s="11"/>
      <c r="J16" s="11"/>
      <c r="K16" s="11"/>
      <c r="L16" s="11"/>
      <c r="M16" s="11"/>
      <c r="N16" s="11"/>
    </row>
    <row r="17" spans="2:14" x14ac:dyDescent="0.25">
      <c r="B17" s="6" t="s">
        <v>17</v>
      </c>
      <c r="C17" s="15">
        <v>178291346</v>
      </c>
      <c r="D17" s="15">
        <v>352783544.22300005</v>
      </c>
      <c r="E17" s="16">
        <v>531074890.22300005</v>
      </c>
      <c r="F17" s="15">
        <v>37096033.150000013</v>
      </c>
      <c r="G17" s="15">
        <v>32759122.429999981</v>
      </c>
      <c r="H17" s="16">
        <v>493978857.07300007</v>
      </c>
      <c r="I17" s="11"/>
      <c r="J17" s="11"/>
      <c r="K17" s="11"/>
      <c r="L17" s="11"/>
      <c r="M17" s="11"/>
      <c r="N17" s="11"/>
    </row>
    <row r="18" spans="2:14" x14ac:dyDescent="0.25">
      <c r="B18" s="6" t="s">
        <v>18</v>
      </c>
      <c r="C18" s="15">
        <v>0</v>
      </c>
      <c r="D18" s="15">
        <v>0</v>
      </c>
      <c r="E18" s="16">
        <f t="shared" si="1"/>
        <v>0</v>
      </c>
      <c r="F18" s="15">
        <v>0</v>
      </c>
      <c r="G18" s="15">
        <v>0</v>
      </c>
      <c r="H18" s="16">
        <f t="shared" si="2"/>
        <v>0</v>
      </c>
      <c r="I18" s="11"/>
      <c r="J18" s="11"/>
      <c r="K18" s="11"/>
      <c r="L18" s="11"/>
      <c r="M18" s="11"/>
      <c r="N18" s="11"/>
    </row>
    <row r="19" spans="2:14" x14ac:dyDescent="0.25">
      <c r="B19" s="6" t="s">
        <v>19</v>
      </c>
      <c r="C19" s="15">
        <v>323505295</v>
      </c>
      <c r="D19" s="15">
        <v>242477551.98599982</v>
      </c>
      <c r="E19" s="16">
        <v>565982846.98600018</v>
      </c>
      <c r="F19" s="15">
        <v>119358824.85000007</v>
      </c>
      <c r="G19" s="15">
        <v>104071007.72000004</v>
      </c>
      <c r="H19" s="16">
        <v>446624022.13600022</v>
      </c>
    </row>
    <row r="20" spans="2:14" x14ac:dyDescent="0.25">
      <c r="B20" s="6" t="s">
        <v>20</v>
      </c>
      <c r="C20" s="15">
        <v>210443935</v>
      </c>
      <c r="D20" s="15">
        <v>18512117.547999978</v>
      </c>
      <c r="E20" s="16">
        <v>228956052.54800016</v>
      </c>
      <c r="F20" s="15">
        <v>54285307.759999961</v>
      </c>
      <c r="G20" s="15">
        <v>28651228.499999996</v>
      </c>
      <c r="H20" s="16">
        <v>174670744.7879999</v>
      </c>
    </row>
    <row r="21" spans="2:14" x14ac:dyDescent="0.25">
      <c r="B21" s="4"/>
      <c r="C21" s="16"/>
      <c r="D21" s="16"/>
      <c r="E21" s="16"/>
      <c r="F21" s="16"/>
      <c r="G21" s="16"/>
      <c r="H21" s="16"/>
    </row>
    <row r="22" spans="2:14" x14ac:dyDescent="0.25">
      <c r="B22" s="3" t="s">
        <v>21</v>
      </c>
      <c r="C22" s="10">
        <f>SUM(C23:C29)</f>
        <v>2675477508</v>
      </c>
      <c r="D22" s="10">
        <f>SUM(D23:D29)</f>
        <v>504111924.94820005</v>
      </c>
      <c r="E22" s="10">
        <f>SUM(E23:E29)</f>
        <v>3179589432.9482002</v>
      </c>
      <c r="F22" s="10">
        <f>SUM(F23:F29)</f>
        <v>721464059.01000059</v>
      </c>
      <c r="G22" s="10">
        <f>SUM(G23:G29)</f>
        <v>552051476.49000025</v>
      </c>
      <c r="H22" s="10">
        <f>+SUM(H23:H29)</f>
        <v>2458125373.938201</v>
      </c>
    </row>
    <row r="23" spans="2:14" x14ac:dyDescent="0.25">
      <c r="B23" s="6" t="s">
        <v>22</v>
      </c>
      <c r="C23" s="15">
        <v>453935881</v>
      </c>
      <c r="D23" s="15">
        <v>158752202.41870013</v>
      </c>
      <c r="E23" s="16">
        <v>612688083.4187001</v>
      </c>
      <c r="F23" s="15">
        <v>123316732.21000002</v>
      </c>
      <c r="G23" s="15">
        <v>50994392.880000018</v>
      </c>
      <c r="H23" s="16">
        <v>489371351.20869994</v>
      </c>
    </row>
    <row r="24" spans="2:14" x14ac:dyDescent="0.25">
      <c r="B24" s="6" t="s">
        <v>23</v>
      </c>
      <c r="C24" s="15">
        <v>1669719028</v>
      </c>
      <c r="D24" s="15">
        <v>134865288.75529993</v>
      </c>
      <c r="E24" s="16">
        <v>1804584316.7553</v>
      </c>
      <c r="F24" s="15">
        <v>423426461.05000061</v>
      </c>
      <c r="G24" s="15">
        <v>345777535.3100003</v>
      </c>
      <c r="H24" s="16">
        <v>1381157855.7053013</v>
      </c>
    </row>
    <row r="25" spans="2:14" x14ac:dyDescent="0.25">
      <c r="B25" s="6" t="s">
        <v>24</v>
      </c>
      <c r="C25" s="15">
        <v>0</v>
      </c>
      <c r="D25" s="15">
        <v>9148744.6899999995</v>
      </c>
      <c r="E25" s="15">
        <v>9148744.6899999995</v>
      </c>
      <c r="F25" s="15">
        <v>171508.42</v>
      </c>
      <c r="G25" s="15">
        <v>171508.42</v>
      </c>
      <c r="H25" s="15">
        <v>8977236.2699999996</v>
      </c>
    </row>
    <row r="26" spans="2:14" x14ac:dyDescent="0.25">
      <c r="B26" s="6" t="s">
        <v>25</v>
      </c>
      <c r="C26" s="15">
        <v>142438774</v>
      </c>
      <c r="D26" s="15">
        <v>97589073.98240006</v>
      </c>
      <c r="E26" s="16">
        <v>240027847.98239997</v>
      </c>
      <c r="F26" s="15">
        <v>41938351.580000021</v>
      </c>
      <c r="G26" s="15">
        <v>34478063.899999984</v>
      </c>
      <c r="H26" s="16">
        <v>198089496.40240008</v>
      </c>
    </row>
    <row r="27" spans="2:14" x14ac:dyDescent="0.25">
      <c r="B27" s="6" t="s">
        <v>26</v>
      </c>
      <c r="C27" s="15">
        <v>53221843</v>
      </c>
      <c r="D27" s="15">
        <v>11281790.940000005</v>
      </c>
      <c r="E27" s="16">
        <v>64503633.939999998</v>
      </c>
      <c r="F27" s="15">
        <v>17970140.640000001</v>
      </c>
      <c r="G27" s="15">
        <v>16984483.82</v>
      </c>
      <c r="H27" s="16">
        <v>46533493.29999999</v>
      </c>
    </row>
    <row r="28" spans="2:14" x14ac:dyDescent="0.25">
      <c r="B28" s="6" t="s">
        <v>27</v>
      </c>
      <c r="C28" s="15">
        <v>265295201</v>
      </c>
      <c r="D28" s="15">
        <v>25220240.581799995</v>
      </c>
      <c r="E28" s="16">
        <v>290515441.58180004</v>
      </c>
      <c r="F28" s="15">
        <v>86372253.960000008</v>
      </c>
      <c r="G28" s="15">
        <v>81876793.040000007</v>
      </c>
      <c r="H28" s="16">
        <v>204143187.62180004</v>
      </c>
    </row>
    <row r="29" spans="2:14" x14ac:dyDescent="0.25">
      <c r="B29" s="6" t="s">
        <v>28</v>
      </c>
      <c r="C29" s="15">
        <v>90866781</v>
      </c>
      <c r="D29" s="15">
        <v>67254583.579999998</v>
      </c>
      <c r="E29" s="16">
        <v>158121364.57999995</v>
      </c>
      <c r="F29" s="15">
        <v>28268611.149999991</v>
      </c>
      <c r="G29" s="15">
        <v>21768699.11999999</v>
      </c>
      <c r="H29" s="16">
        <v>129852753.42999993</v>
      </c>
    </row>
    <row r="30" spans="2:14" x14ac:dyDescent="0.25">
      <c r="B30" s="4"/>
      <c r="C30" s="16"/>
      <c r="D30" s="16"/>
      <c r="E30" s="16"/>
      <c r="F30" s="16"/>
      <c r="G30" s="16"/>
      <c r="H30" s="16"/>
    </row>
    <row r="31" spans="2:14" x14ac:dyDescent="0.25">
      <c r="B31" s="3" t="s">
        <v>29</v>
      </c>
      <c r="C31" s="10">
        <f>SUM(C32:C40)</f>
        <v>401846934</v>
      </c>
      <c r="D31" s="10">
        <f>SUM(D32:D40)</f>
        <v>421390026.10969996</v>
      </c>
      <c r="E31" s="10">
        <f>SUM(E32:E40)</f>
        <v>823236960.10969985</v>
      </c>
      <c r="F31" s="10">
        <f>SUM(F32:F40)</f>
        <v>143788067.92000002</v>
      </c>
      <c r="G31" s="10">
        <f>SUM(G32:G40)</f>
        <v>112233448.95000002</v>
      </c>
      <c r="H31" s="10">
        <f>E31-F31</f>
        <v>679448892.18969989</v>
      </c>
    </row>
    <row r="32" spans="2:14" x14ac:dyDescent="0.25">
      <c r="B32" s="6" t="s">
        <v>30</v>
      </c>
      <c r="C32" s="15">
        <v>55893464</v>
      </c>
      <c r="D32" s="15">
        <v>3122820.19</v>
      </c>
      <c r="E32" s="16">
        <v>59016284.18999999</v>
      </c>
      <c r="F32" s="15">
        <v>14119997.050000004</v>
      </c>
      <c r="G32" s="15">
        <v>11458550.330000008</v>
      </c>
      <c r="H32" s="16">
        <v>44896287.139999986</v>
      </c>
    </row>
    <row r="33" spans="2:8" x14ac:dyDescent="0.25">
      <c r="B33" s="6" t="s">
        <v>31</v>
      </c>
      <c r="C33" s="15">
        <v>34003999</v>
      </c>
      <c r="D33" s="15">
        <v>17189559.414900001</v>
      </c>
      <c r="E33" s="16">
        <v>51193558.414899968</v>
      </c>
      <c r="F33" s="15">
        <v>17163991.77999999</v>
      </c>
      <c r="G33" s="15">
        <v>9057387.6899999958</v>
      </c>
      <c r="H33" s="16">
        <v>34029566.634900033</v>
      </c>
    </row>
    <row r="34" spans="2:8" x14ac:dyDescent="0.25">
      <c r="B34" s="6" t="s">
        <v>32</v>
      </c>
      <c r="C34" s="15">
        <v>0</v>
      </c>
      <c r="D34" s="15">
        <v>0</v>
      </c>
      <c r="E34" s="16">
        <f t="shared" ref="E34:E40" si="3">+C34+D34</f>
        <v>0</v>
      </c>
      <c r="F34" s="15">
        <v>0</v>
      </c>
      <c r="G34" s="15">
        <v>0</v>
      </c>
      <c r="H34" s="16">
        <f t="shared" ref="H34:H40" si="4">+E34-F34</f>
        <v>0</v>
      </c>
    </row>
    <row r="35" spans="2:8" x14ac:dyDescent="0.25">
      <c r="B35" s="6" t="s">
        <v>33</v>
      </c>
      <c r="C35" s="15">
        <v>0</v>
      </c>
      <c r="D35" s="15">
        <v>24394459.969999999</v>
      </c>
      <c r="E35" s="16">
        <v>24394459.969999999</v>
      </c>
      <c r="F35" s="15">
        <v>2984600.75</v>
      </c>
      <c r="G35" s="15">
        <v>2984600.75</v>
      </c>
      <c r="H35" s="16">
        <v>21409859.219999999</v>
      </c>
    </row>
    <row r="36" spans="2:8" ht="15" customHeight="1" x14ac:dyDescent="0.25">
      <c r="B36" s="6" t="s">
        <v>34</v>
      </c>
      <c r="C36" s="15">
        <v>260537192</v>
      </c>
      <c r="D36" s="15">
        <v>21053568.514800016</v>
      </c>
      <c r="E36" s="16">
        <v>281590760.51479995</v>
      </c>
      <c r="F36" s="15">
        <v>53838464.49000001</v>
      </c>
      <c r="G36" s="15">
        <v>33600780.829999998</v>
      </c>
      <c r="H36" s="16">
        <v>227752296.02480003</v>
      </c>
    </row>
    <row r="37" spans="2:8" x14ac:dyDescent="0.25">
      <c r="B37" s="6" t="s">
        <v>35</v>
      </c>
      <c r="C37" s="15">
        <v>0</v>
      </c>
      <c r="D37" s="15">
        <v>370701205.38</v>
      </c>
      <c r="E37" s="16">
        <v>370701205.38</v>
      </c>
      <c r="F37" s="15">
        <v>52517867.700000003</v>
      </c>
      <c r="G37" s="15">
        <v>52517867.700000003</v>
      </c>
      <c r="H37" s="16">
        <v>318183337.68000001</v>
      </c>
    </row>
    <row r="38" spans="2:8" x14ac:dyDescent="0.25">
      <c r="B38" s="6" t="s">
        <v>36</v>
      </c>
      <c r="C38" s="15">
        <v>51412279</v>
      </c>
      <c r="D38" s="15">
        <v>-15071587.359999996</v>
      </c>
      <c r="E38" s="16">
        <v>36340691.640000001</v>
      </c>
      <c r="F38" s="15">
        <v>3163146.1500000013</v>
      </c>
      <c r="G38" s="15">
        <v>2614261.6500000008</v>
      </c>
      <c r="H38" s="16">
        <v>33177545.490000002</v>
      </c>
    </row>
    <row r="39" spans="2:8" x14ac:dyDescent="0.25">
      <c r="B39" s="6" t="s">
        <v>37</v>
      </c>
      <c r="C39" s="15">
        <v>0</v>
      </c>
      <c r="D39" s="15">
        <v>0</v>
      </c>
      <c r="E39" s="16">
        <v>0</v>
      </c>
      <c r="F39" s="15">
        <v>0</v>
      </c>
      <c r="G39" s="15">
        <v>0</v>
      </c>
      <c r="H39" s="16">
        <v>0</v>
      </c>
    </row>
    <row r="40" spans="2:8" x14ac:dyDescent="0.25">
      <c r="B40" s="6" t="s">
        <v>38</v>
      </c>
      <c r="C40" s="15">
        <v>0</v>
      </c>
      <c r="D40" s="15">
        <v>0</v>
      </c>
      <c r="E40" s="16">
        <f t="shared" si="3"/>
        <v>0</v>
      </c>
      <c r="F40" s="15">
        <v>0</v>
      </c>
      <c r="G40" s="15">
        <v>0</v>
      </c>
      <c r="H40" s="16">
        <f t="shared" si="4"/>
        <v>0</v>
      </c>
    </row>
    <row r="41" spans="2:8" x14ac:dyDescent="0.25">
      <c r="B41" s="4"/>
      <c r="C41" s="16"/>
      <c r="D41" s="16"/>
      <c r="E41" s="16"/>
      <c r="F41" s="16"/>
      <c r="G41" s="16"/>
      <c r="H41" s="16"/>
    </row>
    <row r="42" spans="2:8" x14ac:dyDescent="0.25">
      <c r="B42" s="3" t="s">
        <v>39</v>
      </c>
      <c r="C42" s="10">
        <f>SUM(C43:C46)</f>
        <v>0</v>
      </c>
      <c r="D42" s="10">
        <f>SUM(D43:D46)</f>
        <v>167762374.83999994</v>
      </c>
      <c r="E42" s="10">
        <f>SUM(E43:E46)</f>
        <v>167762374.83999994</v>
      </c>
      <c r="F42" s="10">
        <f>SUM(F43:F46)</f>
        <v>150247222.94999999</v>
      </c>
      <c r="G42" s="10">
        <f>SUM(G43:G46)</f>
        <v>83943994.090000048</v>
      </c>
      <c r="H42" s="10">
        <f>E42-F42</f>
        <v>17515151.889999956</v>
      </c>
    </row>
    <row r="43" spans="2:8" x14ac:dyDescent="0.25">
      <c r="B43" s="6" t="s">
        <v>40</v>
      </c>
      <c r="C43" s="15">
        <v>0</v>
      </c>
      <c r="D43" s="15">
        <v>0</v>
      </c>
      <c r="E43" s="16">
        <f t="shared" ref="E43:E45" si="5">+C43+D43</f>
        <v>0</v>
      </c>
      <c r="F43" s="15">
        <v>0</v>
      </c>
      <c r="G43" s="15">
        <v>0</v>
      </c>
      <c r="H43" s="16">
        <f t="shared" ref="H43:H45" si="6">E43-F43</f>
        <v>0</v>
      </c>
    </row>
    <row r="44" spans="2:8" ht="25.5" x14ac:dyDescent="0.25">
      <c r="B44" s="7" t="s">
        <v>41</v>
      </c>
      <c r="C44" s="15">
        <v>0</v>
      </c>
      <c r="D44" s="15">
        <v>0</v>
      </c>
      <c r="E44" s="16">
        <f t="shared" si="5"/>
        <v>0</v>
      </c>
      <c r="F44" s="15">
        <v>0</v>
      </c>
      <c r="G44" s="15">
        <v>0</v>
      </c>
      <c r="H44" s="16">
        <f t="shared" si="6"/>
        <v>0</v>
      </c>
    </row>
    <row r="45" spans="2:8" x14ac:dyDescent="0.25">
      <c r="B45" s="6" t="s">
        <v>42</v>
      </c>
      <c r="C45" s="15">
        <v>0</v>
      </c>
      <c r="D45" s="15">
        <v>0</v>
      </c>
      <c r="E45" s="16">
        <f t="shared" si="5"/>
        <v>0</v>
      </c>
      <c r="F45" s="15">
        <v>0</v>
      </c>
      <c r="G45" s="15">
        <v>0</v>
      </c>
      <c r="H45" s="16">
        <f t="shared" si="6"/>
        <v>0</v>
      </c>
    </row>
    <row r="46" spans="2:8" x14ac:dyDescent="0.25">
      <c r="B46" s="6" t="s">
        <v>43</v>
      </c>
      <c r="C46" s="15">
        <v>0</v>
      </c>
      <c r="D46" s="15">
        <v>167762374.83999994</v>
      </c>
      <c r="E46" s="16">
        <v>167762374.83999994</v>
      </c>
      <c r="F46" s="15">
        <v>150247222.94999999</v>
      </c>
      <c r="G46" s="15">
        <v>83943994.090000048</v>
      </c>
      <c r="H46" s="16">
        <v>17515151.890000008</v>
      </c>
    </row>
    <row r="47" spans="2:8" x14ac:dyDescent="0.25">
      <c r="B47" s="4"/>
      <c r="C47" s="16"/>
      <c r="D47" s="16"/>
      <c r="E47" s="16"/>
      <c r="F47" s="16"/>
      <c r="G47" s="16"/>
      <c r="H47" s="16"/>
    </row>
    <row r="48" spans="2:8" x14ac:dyDescent="0.25">
      <c r="B48" s="3" t="s">
        <v>44</v>
      </c>
      <c r="C48" s="10">
        <f>C49+C59+C68+C79</f>
        <v>891817295</v>
      </c>
      <c r="D48" s="10">
        <f>D49+D59+D68+D79</f>
        <v>228995443.91999996</v>
      </c>
      <c r="E48" s="10">
        <f>E49+E59+E68+E79</f>
        <v>1120812738.9199998</v>
      </c>
      <c r="F48" s="10">
        <f>F49+F59+F68+F79</f>
        <v>248886081.07999998</v>
      </c>
      <c r="G48" s="10">
        <f>G49+G59+G68+G79</f>
        <v>216945286.16999996</v>
      </c>
      <c r="H48" s="10">
        <f>E48-F48</f>
        <v>871926657.83999991</v>
      </c>
    </row>
    <row r="49" spans="2:8" x14ac:dyDescent="0.25">
      <c r="B49" s="3" t="s">
        <v>12</v>
      </c>
      <c r="C49" s="10">
        <f>SUM(C50:C57)</f>
        <v>557904437</v>
      </c>
      <c r="D49" s="10">
        <f>SUM(D50:D57)</f>
        <v>67949200.609999985</v>
      </c>
      <c r="E49" s="10">
        <f>SUM(E50:E57)</f>
        <v>625853637.60999978</v>
      </c>
      <c r="F49" s="10">
        <f>SUM(F50:F57)</f>
        <v>105233986.31999998</v>
      </c>
      <c r="G49" s="10">
        <f>SUM(G50:G57)</f>
        <v>73970218.729999959</v>
      </c>
      <c r="H49" s="10">
        <f>E49-F49</f>
        <v>520619651.28999978</v>
      </c>
    </row>
    <row r="50" spans="2:8" x14ac:dyDescent="0.25">
      <c r="B50" s="6" t="s">
        <v>13</v>
      </c>
      <c r="C50" s="15">
        <v>0</v>
      </c>
      <c r="D50" s="15">
        <v>0</v>
      </c>
      <c r="E50" s="16">
        <f t="shared" ref="E50:E57" si="7">+C50+D50</f>
        <v>0</v>
      </c>
      <c r="F50" s="15">
        <v>0</v>
      </c>
      <c r="G50" s="15">
        <v>0</v>
      </c>
      <c r="H50" s="16">
        <f t="shared" ref="H50:H57" si="8">E50-F50</f>
        <v>0</v>
      </c>
    </row>
    <row r="51" spans="2:8" x14ac:dyDescent="0.25">
      <c r="B51" s="6" t="s">
        <v>14</v>
      </c>
      <c r="C51" s="15">
        <v>0</v>
      </c>
      <c r="D51" s="15">
        <v>0</v>
      </c>
      <c r="E51" s="16">
        <f t="shared" si="7"/>
        <v>0</v>
      </c>
      <c r="F51" s="15">
        <v>0</v>
      </c>
      <c r="G51" s="15">
        <v>0</v>
      </c>
      <c r="H51" s="16">
        <f t="shared" si="8"/>
        <v>0</v>
      </c>
    </row>
    <row r="52" spans="2:8" x14ac:dyDescent="0.25">
      <c r="B52" s="6" t="s">
        <v>15</v>
      </c>
      <c r="C52" s="15">
        <v>0</v>
      </c>
      <c r="D52" s="15">
        <v>0</v>
      </c>
      <c r="E52" s="16">
        <f t="shared" si="7"/>
        <v>0</v>
      </c>
      <c r="F52" s="15">
        <v>0</v>
      </c>
      <c r="G52" s="15">
        <v>0</v>
      </c>
      <c r="H52" s="16">
        <f t="shared" si="8"/>
        <v>0</v>
      </c>
    </row>
    <row r="53" spans="2:8" x14ac:dyDescent="0.25">
      <c r="B53" s="6" t="s">
        <v>16</v>
      </c>
      <c r="C53" s="15">
        <v>0</v>
      </c>
      <c r="D53" s="15">
        <v>0</v>
      </c>
      <c r="E53" s="16">
        <f t="shared" si="7"/>
        <v>0</v>
      </c>
      <c r="F53" s="15">
        <v>0</v>
      </c>
      <c r="G53" s="15">
        <v>0</v>
      </c>
      <c r="H53" s="16">
        <f t="shared" si="8"/>
        <v>0</v>
      </c>
    </row>
    <row r="54" spans="2:8" x14ac:dyDescent="0.25">
      <c r="B54" s="6" t="s">
        <v>17</v>
      </c>
      <c r="C54" s="15">
        <v>0</v>
      </c>
      <c r="D54" s="15">
        <v>14958753.602000007</v>
      </c>
      <c r="E54" s="15">
        <v>14958753.602000007</v>
      </c>
      <c r="F54" s="15">
        <v>0</v>
      </c>
      <c r="G54" s="15">
        <v>0</v>
      </c>
      <c r="H54" s="15">
        <v>14958753.602000007</v>
      </c>
    </row>
    <row r="55" spans="2:8" x14ac:dyDescent="0.25">
      <c r="B55" s="6" t="s">
        <v>18</v>
      </c>
      <c r="C55" s="15">
        <v>0</v>
      </c>
      <c r="D55" s="15">
        <v>0</v>
      </c>
      <c r="E55" s="16">
        <f t="shared" si="7"/>
        <v>0</v>
      </c>
      <c r="F55" s="15">
        <v>0</v>
      </c>
      <c r="G55" s="15">
        <v>0</v>
      </c>
      <c r="H55" s="16">
        <f t="shared" si="8"/>
        <v>0</v>
      </c>
    </row>
    <row r="56" spans="2:8" x14ac:dyDescent="0.25">
      <c r="B56" s="6" t="s">
        <v>19</v>
      </c>
      <c r="C56" s="15">
        <v>557904437</v>
      </c>
      <c r="D56" s="15">
        <v>52990447.007999972</v>
      </c>
      <c r="E56" s="16">
        <v>610894884.00799978</v>
      </c>
      <c r="F56" s="15">
        <v>105233986.31999998</v>
      </c>
      <c r="G56" s="15">
        <v>73970218.729999959</v>
      </c>
      <c r="H56" s="16">
        <v>505660897.68800002</v>
      </c>
    </row>
    <row r="57" spans="2:8" x14ac:dyDescent="0.25">
      <c r="B57" s="6" t="s">
        <v>20</v>
      </c>
      <c r="C57" s="15">
        <v>0</v>
      </c>
      <c r="D57" s="15">
        <v>0</v>
      </c>
      <c r="E57" s="16">
        <f t="shared" si="7"/>
        <v>0</v>
      </c>
      <c r="F57" s="15">
        <v>0</v>
      </c>
      <c r="G57" s="15">
        <v>0</v>
      </c>
      <c r="H57" s="16">
        <f t="shared" si="8"/>
        <v>0</v>
      </c>
    </row>
    <row r="58" spans="2:8" x14ac:dyDescent="0.25">
      <c r="B58" s="4"/>
      <c r="C58" s="16"/>
      <c r="D58" s="16"/>
      <c r="E58" s="16"/>
      <c r="F58" s="16"/>
      <c r="G58" s="16"/>
      <c r="H58" s="16"/>
    </row>
    <row r="59" spans="2:8" x14ac:dyDescent="0.25">
      <c r="B59" s="3" t="s">
        <v>21</v>
      </c>
      <c r="C59" s="10">
        <f>SUM(C60:C66)</f>
        <v>333912858</v>
      </c>
      <c r="D59" s="10">
        <f>SUM(D60:D66)</f>
        <v>-209107479.61000001</v>
      </c>
      <c r="E59" s="10">
        <f>SUM(E60:E66)</f>
        <v>124805378.38999999</v>
      </c>
      <c r="F59" s="10">
        <f>SUM(F60:F66)</f>
        <v>10956680.569999998</v>
      </c>
      <c r="G59" s="10">
        <f>SUM(G60:G66)</f>
        <v>10279653.25</v>
      </c>
      <c r="H59" s="10">
        <f>E59-F59</f>
        <v>113848697.81999999</v>
      </c>
    </row>
    <row r="60" spans="2:8" x14ac:dyDescent="0.25">
      <c r="B60" s="6" t="s">
        <v>22</v>
      </c>
      <c r="C60" s="15">
        <v>0</v>
      </c>
      <c r="D60" s="15">
        <v>0</v>
      </c>
      <c r="E60" s="16">
        <v>0</v>
      </c>
      <c r="F60" s="15">
        <v>0</v>
      </c>
      <c r="G60" s="15">
        <v>0</v>
      </c>
      <c r="H60" s="16">
        <v>0</v>
      </c>
    </row>
    <row r="61" spans="2:8" x14ac:dyDescent="0.25">
      <c r="B61" s="6" t="s">
        <v>23</v>
      </c>
      <c r="C61" s="15">
        <v>333912858</v>
      </c>
      <c r="D61" s="15">
        <v>-212325455.45000002</v>
      </c>
      <c r="E61" s="16">
        <v>121587402.55</v>
      </c>
      <c r="F61" s="15">
        <v>9993641</v>
      </c>
      <c r="G61" s="15">
        <v>9993641</v>
      </c>
      <c r="H61" s="16">
        <v>111593761.55</v>
      </c>
    </row>
    <row r="62" spans="2:8" x14ac:dyDescent="0.25">
      <c r="B62" s="6" t="s">
        <v>24</v>
      </c>
      <c r="C62" s="15">
        <v>0</v>
      </c>
      <c r="D62" s="15">
        <v>0</v>
      </c>
      <c r="E62" s="16">
        <f t="shared" ref="E62:E66" si="9">+C62+D62</f>
        <v>0</v>
      </c>
      <c r="F62" s="15">
        <v>0</v>
      </c>
      <c r="G62" s="15">
        <v>0</v>
      </c>
      <c r="H62" s="16">
        <f t="shared" ref="H62:H66" si="10">+E62-F62</f>
        <v>0</v>
      </c>
    </row>
    <row r="63" spans="2:8" x14ac:dyDescent="0.25">
      <c r="B63" s="6" t="s">
        <v>25</v>
      </c>
      <c r="C63" s="15">
        <v>0</v>
      </c>
      <c r="D63" s="15">
        <v>0</v>
      </c>
      <c r="E63" s="16">
        <f t="shared" si="9"/>
        <v>0</v>
      </c>
      <c r="F63" s="15">
        <v>0</v>
      </c>
      <c r="G63" s="15">
        <v>0</v>
      </c>
      <c r="H63" s="16">
        <f t="shared" si="10"/>
        <v>0</v>
      </c>
    </row>
    <row r="64" spans="2:8" x14ac:dyDescent="0.25">
      <c r="B64" s="6" t="s">
        <v>26</v>
      </c>
      <c r="C64" s="15">
        <v>0</v>
      </c>
      <c r="D64" s="15">
        <v>1179445.1300000001</v>
      </c>
      <c r="E64" s="16">
        <v>1179445.1300000001</v>
      </c>
      <c r="F64" s="15">
        <v>828441.03</v>
      </c>
      <c r="G64" s="15">
        <v>286012.25</v>
      </c>
      <c r="H64" s="16">
        <v>351004.10000000009</v>
      </c>
    </row>
    <row r="65" spans="2:8" x14ac:dyDescent="0.25">
      <c r="B65" s="6" t="s">
        <v>27</v>
      </c>
      <c r="C65" s="15">
        <v>0</v>
      </c>
      <c r="D65" s="15">
        <v>2038530.71</v>
      </c>
      <c r="E65" s="16">
        <v>2038530.71</v>
      </c>
      <c r="F65" s="15">
        <v>134598.54</v>
      </c>
      <c r="G65" s="15">
        <v>0</v>
      </c>
      <c r="H65" s="16">
        <v>1903932.17</v>
      </c>
    </row>
    <row r="66" spans="2:8" x14ac:dyDescent="0.25">
      <c r="B66" s="6" t="s">
        <v>28</v>
      </c>
      <c r="C66" s="15">
        <v>0</v>
      </c>
      <c r="D66" s="15">
        <v>0</v>
      </c>
      <c r="E66" s="16">
        <f t="shared" si="9"/>
        <v>0</v>
      </c>
      <c r="F66" s="15">
        <v>0</v>
      </c>
      <c r="G66" s="15">
        <v>0</v>
      </c>
      <c r="H66" s="16">
        <f t="shared" si="10"/>
        <v>0</v>
      </c>
    </row>
    <row r="67" spans="2:8" x14ac:dyDescent="0.25">
      <c r="B67" s="4"/>
      <c r="C67" s="16"/>
      <c r="D67" s="16"/>
      <c r="E67" s="16"/>
      <c r="F67" s="16"/>
      <c r="G67" s="16"/>
      <c r="H67" s="16"/>
    </row>
    <row r="68" spans="2:8" x14ac:dyDescent="0.25">
      <c r="B68" s="3" t="s">
        <v>29</v>
      </c>
      <c r="C68" s="10">
        <f>SUM(C69:C77)</f>
        <v>0</v>
      </c>
      <c r="D68" s="10">
        <f>SUM(D69:D77)</f>
        <v>360000000</v>
      </c>
      <c r="E68" s="10">
        <f>SUM(E69:E77)</f>
        <v>360000000</v>
      </c>
      <c r="F68" s="10">
        <f>SUM(F69:F77)</f>
        <v>122541691.27</v>
      </c>
      <c r="G68" s="10">
        <f>SUM(G69:G77)</f>
        <v>122541691.27</v>
      </c>
      <c r="H68" s="10">
        <f t="shared" ref="H68:H82" si="11">E68-F68</f>
        <v>237458308.73000002</v>
      </c>
    </row>
    <row r="69" spans="2:8" x14ac:dyDescent="0.25">
      <c r="B69" s="6" t="s">
        <v>30</v>
      </c>
      <c r="C69" s="15">
        <v>0</v>
      </c>
      <c r="D69" s="15">
        <v>0</v>
      </c>
      <c r="E69" s="16">
        <f t="shared" ref="E69:E77" si="12">+C69+D69</f>
        <v>0</v>
      </c>
      <c r="F69" s="15">
        <v>0</v>
      </c>
      <c r="G69" s="15">
        <v>0</v>
      </c>
      <c r="H69" s="16">
        <f t="shared" si="11"/>
        <v>0</v>
      </c>
    </row>
    <row r="70" spans="2:8" x14ac:dyDescent="0.25">
      <c r="B70" s="6" t="s">
        <v>31</v>
      </c>
      <c r="C70" s="15">
        <v>0</v>
      </c>
      <c r="D70" s="15">
        <v>0</v>
      </c>
      <c r="E70" s="16">
        <f t="shared" si="12"/>
        <v>0</v>
      </c>
      <c r="F70" s="15">
        <v>0</v>
      </c>
      <c r="G70" s="15">
        <v>0</v>
      </c>
      <c r="H70" s="16">
        <f t="shared" si="11"/>
        <v>0</v>
      </c>
    </row>
    <row r="71" spans="2:8" x14ac:dyDescent="0.25">
      <c r="B71" s="6" t="s">
        <v>32</v>
      </c>
      <c r="C71" s="15">
        <v>0</v>
      </c>
      <c r="D71" s="15">
        <v>0</v>
      </c>
      <c r="E71" s="16">
        <f t="shared" si="12"/>
        <v>0</v>
      </c>
      <c r="F71" s="15">
        <v>0</v>
      </c>
      <c r="G71" s="15">
        <v>0</v>
      </c>
      <c r="H71" s="16">
        <f t="shared" si="11"/>
        <v>0</v>
      </c>
    </row>
    <row r="72" spans="2:8" ht="15.75" thickBot="1" x14ac:dyDescent="0.3">
      <c r="B72" s="22" t="s">
        <v>33</v>
      </c>
      <c r="C72" s="23"/>
      <c r="D72" s="23">
        <v>0</v>
      </c>
      <c r="E72" s="16">
        <f t="shared" si="12"/>
        <v>0</v>
      </c>
      <c r="F72" s="15">
        <v>0</v>
      </c>
      <c r="G72" s="15">
        <v>0</v>
      </c>
      <c r="H72" s="16">
        <f t="shared" si="11"/>
        <v>0</v>
      </c>
    </row>
    <row r="73" spans="2:8" x14ac:dyDescent="0.25">
      <c r="B73" s="6" t="s">
        <v>34</v>
      </c>
      <c r="C73" s="15">
        <v>0</v>
      </c>
      <c r="D73" s="15">
        <v>0</v>
      </c>
      <c r="E73" s="16">
        <f t="shared" si="12"/>
        <v>0</v>
      </c>
      <c r="F73" s="15">
        <v>0</v>
      </c>
      <c r="G73" s="15">
        <v>0</v>
      </c>
      <c r="H73" s="16">
        <f t="shared" si="11"/>
        <v>0</v>
      </c>
    </row>
    <row r="74" spans="2:8" x14ac:dyDescent="0.25">
      <c r="B74" s="6" t="s">
        <v>35</v>
      </c>
      <c r="C74" s="15">
        <v>0</v>
      </c>
      <c r="D74" s="15">
        <v>360000000</v>
      </c>
      <c r="E74" s="16">
        <v>360000000</v>
      </c>
      <c r="F74" s="15">
        <v>122541691.27</v>
      </c>
      <c r="G74" s="15">
        <v>122541691.27</v>
      </c>
      <c r="H74" s="16">
        <v>237458308.72999999</v>
      </c>
    </row>
    <row r="75" spans="2:8" x14ac:dyDescent="0.25">
      <c r="B75" s="6" t="s">
        <v>36</v>
      </c>
      <c r="C75" s="15">
        <v>0</v>
      </c>
      <c r="D75" s="15">
        <v>0</v>
      </c>
      <c r="E75" s="16">
        <f t="shared" si="12"/>
        <v>0</v>
      </c>
      <c r="F75" s="15">
        <v>0</v>
      </c>
      <c r="G75" s="15">
        <v>0</v>
      </c>
      <c r="H75" s="16">
        <f t="shared" si="11"/>
        <v>0</v>
      </c>
    </row>
    <row r="76" spans="2:8" x14ac:dyDescent="0.25">
      <c r="B76" s="6" t="s">
        <v>37</v>
      </c>
      <c r="C76" s="15">
        <v>0</v>
      </c>
      <c r="D76" s="15">
        <v>0</v>
      </c>
      <c r="E76" s="16">
        <f t="shared" si="12"/>
        <v>0</v>
      </c>
      <c r="F76" s="15">
        <v>0</v>
      </c>
      <c r="G76" s="15">
        <v>0</v>
      </c>
      <c r="H76" s="16">
        <f t="shared" si="11"/>
        <v>0</v>
      </c>
    </row>
    <row r="77" spans="2:8" x14ac:dyDescent="0.25">
      <c r="B77" s="8" t="s">
        <v>38</v>
      </c>
      <c r="C77" s="17">
        <v>0</v>
      </c>
      <c r="D77" s="17">
        <v>0</v>
      </c>
      <c r="E77" s="30">
        <f t="shared" si="12"/>
        <v>0</v>
      </c>
      <c r="F77" s="17">
        <v>0</v>
      </c>
      <c r="G77" s="17">
        <v>0</v>
      </c>
      <c r="H77" s="30">
        <f t="shared" si="11"/>
        <v>0</v>
      </c>
    </row>
    <row r="78" spans="2:8" x14ac:dyDescent="0.25">
      <c r="B78" s="4"/>
      <c r="C78" s="16"/>
      <c r="D78" s="16"/>
      <c r="E78" s="16"/>
      <c r="F78" s="16"/>
      <c r="G78" s="16"/>
      <c r="H78" s="16"/>
    </row>
    <row r="79" spans="2:8" x14ac:dyDescent="0.25">
      <c r="B79" s="3" t="s">
        <v>39</v>
      </c>
      <c r="C79" s="10">
        <f>SUM(C80:C83)</f>
        <v>0</v>
      </c>
      <c r="D79" s="10">
        <f>SUM(D80:D83)</f>
        <v>10153722.920000002</v>
      </c>
      <c r="E79" s="10">
        <f>SUM(E80:E83)</f>
        <v>10153722.920000002</v>
      </c>
      <c r="F79" s="10">
        <f>SUM(F80:F83)</f>
        <v>10153722.920000002</v>
      </c>
      <c r="G79" s="10">
        <f>SUM(G80:G83)</f>
        <v>10153722.920000002</v>
      </c>
      <c r="H79" s="10">
        <f t="shared" si="11"/>
        <v>0</v>
      </c>
    </row>
    <row r="80" spans="2:8" x14ac:dyDescent="0.25">
      <c r="B80" s="6" t="s">
        <v>40</v>
      </c>
      <c r="C80" s="15">
        <v>0</v>
      </c>
      <c r="D80" s="15">
        <v>0</v>
      </c>
      <c r="E80" s="18">
        <f t="shared" ref="E80:E82" si="13">+C80+D80</f>
        <v>0</v>
      </c>
      <c r="F80" s="15">
        <v>0</v>
      </c>
      <c r="G80" s="15">
        <v>0</v>
      </c>
      <c r="H80" s="16">
        <f t="shared" si="11"/>
        <v>0</v>
      </c>
    </row>
    <row r="81" spans="2:8" ht="25.5" x14ac:dyDescent="0.25">
      <c r="B81" s="7" t="s">
        <v>41</v>
      </c>
      <c r="C81" s="15">
        <v>0</v>
      </c>
      <c r="D81" s="15">
        <v>0</v>
      </c>
      <c r="E81" s="18">
        <f t="shared" si="13"/>
        <v>0</v>
      </c>
      <c r="F81" s="15">
        <v>0</v>
      </c>
      <c r="G81" s="15">
        <v>0</v>
      </c>
      <c r="H81" s="16">
        <f t="shared" si="11"/>
        <v>0</v>
      </c>
    </row>
    <row r="82" spans="2:8" x14ac:dyDescent="0.25">
      <c r="B82" s="6" t="s">
        <v>42</v>
      </c>
      <c r="C82" s="15">
        <v>0</v>
      </c>
      <c r="D82" s="15">
        <v>0</v>
      </c>
      <c r="E82" s="18">
        <f t="shared" si="13"/>
        <v>0</v>
      </c>
      <c r="F82" s="15">
        <v>0</v>
      </c>
      <c r="G82" s="15">
        <v>0</v>
      </c>
      <c r="H82" s="16">
        <f t="shared" si="11"/>
        <v>0</v>
      </c>
    </row>
    <row r="83" spans="2:8" x14ac:dyDescent="0.25">
      <c r="B83" s="6" t="s">
        <v>43</v>
      </c>
      <c r="C83" s="15">
        <v>0</v>
      </c>
      <c r="D83" s="15">
        <v>10153722.920000002</v>
      </c>
      <c r="E83" s="18">
        <v>10153722.920000002</v>
      </c>
      <c r="F83" s="15">
        <v>10153722.920000002</v>
      </c>
      <c r="G83" s="15">
        <v>10153722.920000002</v>
      </c>
      <c r="H83" s="16">
        <v>0</v>
      </c>
    </row>
    <row r="84" spans="2:8" x14ac:dyDescent="0.25">
      <c r="B84" s="4"/>
      <c r="C84" s="16"/>
      <c r="D84" s="16"/>
      <c r="E84" s="19"/>
      <c r="F84" s="16"/>
      <c r="G84" s="16"/>
      <c r="H84" s="16"/>
    </row>
    <row r="85" spans="2:8" x14ac:dyDescent="0.25">
      <c r="B85" s="3" t="s">
        <v>45</v>
      </c>
      <c r="C85" s="10">
        <f>C11+C48</f>
        <v>5500333470</v>
      </c>
      <c r="D85" s="10">
        <f t="shared" ref="D85:G85" si="14">D11+D48</f>
        <v>1920945023.3799996</v>
      </c>
      <c r="E85" s="10">
        <f t="shared" si="14"/>
        <v>7421278493.380002</v>
      </c>
      <c r="F85" s="10">
        <f t="shared" si="14"/>
        <v>1669039604.1400006</v>
      </c>
      <c r="G85" s="10">
        <f t="shared" si="14"/>
        <v>1288260002.9500005</v>
      </c>
      <c r="H85" s="10">
        <f>H11+H48</f>
        <v>5752238889.2400026</v>
      </c>
    </row>
    <row r="86" spans="2:8" ht="15.75" thickBot="1" x14ac:dyDescent="0.3">
      <c r="B86" s="5"/>
      <c r="C86" s="20"/>
      <c r="D86" s="20"/>
      <c r="E86" s="20"/>
      <c r="F86" s="20"/>
      <c r="G86" s="20"/>
      <c r="H86" s="20"/>
    </row>
    <row r="87" spans="2:8" x14ac:dyDescent="0.25">
      <c r="B87" s="1"/>
      <c r="C87" s="21"/>
      <c r="D87" s="21"/>
      <c r="E87" s="21"/>
      <c r="F87" s="21"/>
      <c r="G87" s="21"/>
      <c r="H87" s="21"/>
    </row>
    <row r="88" spans="2:8" x14ac:dyDescent="0.25">
      <c r="B88" s="29" t="s">
        <v>47</v>
      </c>
      <c r="C88" s="21"/>
      <c r="D88" s="21"/>
      <c r="E88" s="21"/>
      <c r="F88" s="21"/>
      <c r="G88" s="21"/>
      <c r="H88" s="21"/>
    </row>
    <row r="89" spans="2:8" x14ac:dyDescent="0.25">
      <c r="B89" s="1"/>
      <c r="C89" s="21"/>
      <c r="D89" s="21"/>
      <c r="E89" s="21"/>
      <c r="F89" s="21"/>
      <c r="G89" s="21"/>
      <c r="H89" s="21"/>
    </row>
    <row r="90" spans="2:8" x14ac:dyDescent="0.25">
      <c r="B90" s="1"/>
      <c r="C90" s="21"/>
      <c r="D90" s="21"/>
      <c r="E90" s="21"/>
      <c r="F90" s="21"/>
      <c r="G90" s="21"/>
      <c r="H90" s="21"/>
    </row>
    <row r="91" spans="2:8" x14ac:dyDescent="0.25">
      <c r="B91" s="1"/>
      <c r="C91" s="21"/>
      <c r="D91" s="21"/>
      <c r="E91" s="21"/>
      <c r="F91" s="21"/>
      <c r="G91" s="21"/>
      <c r="H91" s="21"/>
    </row>
    <row r="92" spans="2:8" x14ac:dyDescent="0.25">
      <c r="B92" s="1"/>
      <c r="C92" s="21"/>
      <c r="D92" s="21"/>
      <c r="E92" s="21"/>
      <c r="F92" s="21"/>
      <c r="G92" s="21"/>
      <c r="H92" s="21"/>
    </row>
    <row r="93" spans="2:8" x14ac:dyDescent="0.25">
      <c r="B93" s="1"/>
      <c r="C93" s="21"/>
      <c r="D93" s="21"/>
      <c r="E93" s="21"/>
      <c r="F93" s="21"/>
      <c r="G93" s="21"/>
      <c r="H93" s="21"/>
    </row>
    <row r="94" spans="2:8" x14ac:dyDescent="0.25">
      <c r="B94" s="1"/>
      <c r="C94" s="21"/>
      <c r="D94" s="21"/>
      <c r="E94" s="21"/>
      <c r="F94" s="21"/>
      <c r="G94" s="21"/>
      <c r="H94" s="21"/>
    </row>
    <row r="95" spans="2:8" x14ac:dyDescent="0.25">
      <c r="B95" s="1"/>
      <c r="C95" s="21"/>
      <c r="D95" s="21"/>
      <c r="E95" s="21"/>
      <c r="F95" s="21"/>
      <c r="G95" s="21"/>
      <c r="H95" s="21"/>
    </row>
    <row r="96" spans="2:8" x14ac:dyDescent="0.25">
      <c r="C96" s="9"/>
      <c r="F96" s="9"/>
      <c r="G96" s="9"/>
      <c r="H96" s="21"/>
    </row>
    <row r="97" spans="2:7" x14ac:dyDescent="0.25">
      <c r="B97" s="25"/>
      <c r="C97" s="26"/>
      <c r="E97" s="31"/>
      <c r="F97" s="31"/>
      <c r="G97" s="31"/>
    </row>
    <row r="98" spans="2:7" x14ac:dyDescent="0.25">
      <c r="B98" s="27"/>
      <c r="C98" s="28"/>
      <c r="E98" s="32"/>
      <c r="F98" s="32"/>
      <c r="G98" s="32"/>
    </row>
  </sheetData>
  <mergeCells count="10">
    <mergeCell ref="B2:H2"/>
    <mergeCell ref="B3:H3"/>
    <mergeCell ref="B4:H4"/>
    <mergeCell ref="B5:H5"/>
    <mergeCell ref="B6:H6"/>
    <mergeCell ref="E97:G97"/>
    <mergeCell ref="E98:G98"/>
    <mergeCell ref="B7:B9"/>
    <mergeCell ref="C7:G8"/>
    <mergeCell ref="H7:H9"/>
  </mergeCells>
  <pageMargins left="0.70866141732283472" right="0.70866141732283472" top="0.74803149606299213" bottom="0.55118110236220474" header="0.31496062992125984" footer="0.31496062992125984"/>
  <pageSetup scale="65" fitToHeight="0" orientation="portrait" r:id="rId1"/>
  <ignoredErrors>
    <ignoredError sqref="E80:E8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6C</vt:lpstr>
      <vt:lpstr>'6C'!Área_de_impresión</vt:lpstr>
      <vt:lpstr>'6C'!Títulos_a_imprimir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David Medina Beltran</cp:lastModifiedBy>
  <cp:lastPrinted>2020-04-16T02:22:09Z</cp:lastPrinted>
  <dcterms:created xsi:type="dcterms:W3CDTF">2016-10-11T20:47:09Z</dcterms:created>
  <dcterms:modified xsi:type="dcterms:W3CDTF">2020-04-30T17:09:23Z</dcterms:modified>
</cp:coreProperties>
</file>