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F5 - EAID" sheetId="1" r:id="rId1"/>
  </sheets>
  <definedNames>
    <definedName name="_xlnm.Print_Area" localSheetId="0">'F5 - EAID'!$A$1:$N$74</definedName>
  </definedNames>
  <calcPr calcId="145621"/>
</workbook>
</file>

<file path=xl/calcChain.xml><?xml version="1.0" encoding="utf-8"?>
<calcChain xmlns="http://schemas.openxmlformats.org/spreadsheetml/2006/main">
  <c r="G32" i="1" l="1"/>
  <c r="G40" i="1"/>
  <c r="D52" i="1" l="1"/>
  <c r="B38" i="1" l="1"/>
  <c r="D34" i="1"/>
  <c r="D70" i="1"/>
  <c r="D69" i="1"/>
  <c r="D68" i="1"/>
  <c r="D65" i="1"/>
  <c r="D62" i="1"/>
  <c r="D61" i="1"/>
  <c r="D60" i="1"/>
  <c r="D59" i="1"/>
  <c r="D57" i="1"/>
  <c r="D56" i="1"/>
  <c r="D55" i="1"/>
  <c r="D54" i="1"/>
  <c r="D51" i="1"/>
  <c r="D50" i="1"/>
  <c r="D49" i="1"/>
  <c r="D46" i="1"/>
  <c r="D45" i="1"/>
  <c r="D42" i="1"/>
  <c r="D39" i="1"/>
  <c r="D37" i="1"/>
  <c r="D36" i="1"/>
  <c r="D35" i="1"/>
  <c r="D33" i="1"/>
  <c r="D31" i="1"/>
  <c r="D28" i="1"/>
  <c r="D16" i="1"/>
  <c r="D15" i="1"/>
  <c r="D14" i="1"/>
  <c r="D13" i="1"/>
  <c r="D12" i="1"/>
  <c r="D11" i="1"/>
  <c r="D10" i="1"/>
  <c r="D27" i="1"/>
  <c r="D26" i="1"/>
  <c r="D25" i="1"/>
  <c r="D24" i="1"/>
  <c r="D22" i="1"/>
  <c r="D21" i="1"/>
  <c r="B44" i="1" l="1"/>
  <c r="B29" i="1" l="1"/>
  <c r="B17" i="1"/>
  <c r="B41" i="1" s="1"/>
  <c r="E53" i="1" l="1"/>
  <c r="C53" i="1" l="1"/>
  <c r="G42" i="1" l="1"/>
  <c r="G45" i="1" l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2" i="1"/>
  <c r="G65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28" i="1"/>
  <c r="G30" i="1"/>
  <c r="G31" i="1"/>
  <c r="G33" i="1"/>
  <c r="G35" i="1"/>
  <c r="G36" i="1"/>
  <c r="G37" i="1"/>
  <c r="G39" i="1"/>
  <c r="G10" i="1"/>
  <c r="C64" i="1" l="1"/>
  <c r="E64" i="1"/>
  <c r="B64" i="1"/>
  <c r="F58" i="1"/>
  <c r="E58" i="1"/>
  <c r="C58" i="1"/>
  <c r="B58" i="1"/>
  <c r="D58" i="1" s="1"/>
  <c r="F53" i="1"/>
  <c r="B53" i="1"/>
  <c r="D53" i="1" s="1"/>
  <c r="F44" i="1"/>
  <c r="G58" i="1" l="1"/>
  <c r="D64" i="1"/>
  <c r="G64" i="1"/>
  <c r="G53" i="1"/>
  <c r="G44" i="1"/>
  <c r="B63" i="1"/>
  <c r="F63" i="1"/>
  <c r="F38" i="1"/>
  <c r="B66" i="1" l="1"/>
  <c r="G63" i="1"/>
  <c r="G38" i="1"/>
  <c r="P9" i="1"/>
  <c r="Q9" i="1"/>
  <c r="R9" i="1"/>
  <c r="S9" i="1"/>
  <c r="T9" i="1"/>
  <c r="O10" i="1" l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O19" i="1"/>
  <c r="S19" i="1"/>
  <c r="O20" i="1"/>
  <c r="S20" i="1"/>
  <c r="O21" i="1"/>
  <c r="P21" i="1"/>
  <c r="Q21" i="1"/>
  <c r="R21" i="1"/>
  <c r="S21" i="1"/>
  <c r="O22" i="1"/>
  <c r="P22" i="1"/>
  <c r="Q22" i="1"/>
  <c r="R22" i="1"/>
  <c r="S22" i="1"/>
  <c r="O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S26" i="1"/>
  <c r="O27" i="1"/>
  <c r="P27" i="1"/>
  <c r="Q27" i="1"/>
  <c r="S27" i="1"/>
  <c r="O28" i="1"/>
  <c r="P28" i="1"/>
  <c r="Q28" i="1"/>
  <c r="R28" i="1"/>
  <c r="S28" i="1"/>
  <c r="O30" i="1"/>
  <c r="S30" i="1"/>
  <c r="O31" i="1"/>
  <c r="P31" i="1"/>
  <c r="Q31" i="1"/>
  <c r="R31" i="1"/>
  <c r="S31" i="1"/>
  <c r="O32" i="1"/>
  <c r="S32" i="1"/>
  <c r="O33" i="1"/>
  <c r="P33" i="1"/>
  <c r="Q33" i="1"/>
  <c r="R33" i="1"/>
  <c r="S33" i="1"/>
  <c r="O34" i="1"/>
  <c r="P34" i="1"/>
  <c r="Q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S47" i="1"/>
  <c r="O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O44" i="1" l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O38" i="1"/>
  <c r="O58" i="1" l="1"/>
  <c r="O63" i="1"/>
  <c r="S58" i="1"/>
  <c r="T58" i="1"/>
  <c r="S44" i="1"/>
  <c r="T44" i="1"/>
  <c r="S63" i="1" l="1"/>
  <c r="T63" i="1"/>
  <c r="O66" i="1"/>
  <c r="O41" i="1"/>
  <c r="T42" i="1" l="1"/>
  <c r="T11" i="1"/>
  <c r="T12" i="1"/>
  <c r="T13" i="1"/>
  <c r="T14" i="1"/>
  <c r="T15" i="1"/>
  <c r="T16" i="1"/>
  <c r="T19" i="1"/>
  <c r="T20" i="1"/>
  <c r="T21" i="1"/>
  <c r="T22" i="1"/>
  <c r="T23" i="1"/>
  <c r="T24" i="1"/>
  <c r="T25" i="1"/>
  <c r="T26" i="1"/>
  <c r="T27" i="1"/>
  <c r="T28" i="1"/>
  <c r="T30" i="1"/>
  <c r="T31" i="1"/>
  <c r="T32" i="1"/>
  <c r="T33" i="1"/>
  <c r="T35" i="1"/>
  <c r="T36" i="1"/>
  <c r="T37" i="1"/>
  <c r="T38" i="1"/>
  <c r="T40" i="1"/>
  <c r="T10" i="1"/>
  <c r="P18" i="1" l="1"/>
  <c r="D18" i="1"/>
  <c r="Q18" i="1"/>
  <c r="R18" i="1" l="1"/>
  <c r="S18" i="1" l="1"/>
  <c r="G18" i="1"/>
  <c r="T18" i="1"/>
  <c r="F17" i="1"/>
  <c r="G17" i="1" s="1"/>
  <c r="T17" i="1" s="1"/>
  <c r="S17" i="1" l="1"/>
  <c r="P19" i="1"/>
  <c r="D19" i="1"/>
  <c r="Q19" i="1" s="1"/>
  <c r="R19" i="1" l="1"/>
  <c r="P23" i="1" l="1"/>
  <c r="D23" i="1"/>
  <c r="Q23" i="1"/>
  <c r="R23" i="1" l="1"/>
  <c r="P20" i="1" l="1"/>
  <c r="D20" i="1"/>
  <c r="Q20" i="1" s="1"/>
  <c r="C17" i="1"/>
  <c r="P17" i="1" s="1"/>
  <c r="D17" i="1" l="1"/>
  <c r="Q17" i="1" s="1"/>
  <c r="R20" i="1" l="1"/>
  <c r="R26" i="1"/>
  <c r="P30" i="1" l="1"/>
  <c r="D30" i="1"/>
  <c r="Q30" i="1"/>
  <c r="R30" i="1" l="1"/>
  <c r="P32" i="1" l="1"/>
  <c r="D32" i="1"/>
  <c r="Q32" i="1"/>
  <c r="C29" i="1"/>
  <c r="D29" i="1" s="1"/>
  <c r="Q29" i="1" s="1"/>
  <c r="P29" i="1" l="1"/>
  <c r="R32" i="1"/>
  <c r="P40" i="1" l="1"/>
  <c r="D40" i="1"/>
  <c r="Q40" i="1" s="1"/>
  <c r="C38" i="1"/>
  <c r="P38" i="1" s="1"/>
  <c r="C41" i="1"/>
  <c r="P41" i="1" s="1"/>
  <c r="D38" i="1" l="1"/>
  <c r="Q38" i="1" s="1"/>
  <c r="D41" i="1"/>
  <c r="Q41" i="1" s="1"/>
  <c r="R40" i="1" l="1"/>
  <c r="E38" i="1"/>
  <c r="R38" i="1" s="1"/>
  <c r="R27" i="1"/>
  <c r="E17" i="1"/>
  <c r="R17" i="1" s="1"/>
  <c r="R47" i="1" l="1"/>
  <c r="P48" i="1" l="1"/>
  <c r="D48" i="1"/>
  <c r="Q48" i="1"/>
  <c r="R48" i="1" l="1"/>
  <c r="E44" i="1"/>
  <c r="R44" i="1" s="1"/>
  <c r="E63" i="1" l="1"/>
  <c r="R63" i="1" l="1"/>
  <c r="R34" i="1"/>
  <c r="E29" i="1"/>
  <c r="R29" i="1" s="1"/>
  <c r="E41" i="1"/>
  <c r="R41" i="1" s="1"/>
  <c r="E66" i="1" l="1"/>
  <c r="R66" i="1" s="1"/>
  <c r="S34" i="1"/>
  <c r="G34" i="1"/>
  <c r="T34" i="1"/>
  <c r="F29" i="1"/>
  <c r="S29" i="1" s="1"/>
  <c r="F41" i="1" l="1"/>
  <c r="F66" i="1" s="1"/>
  <c r="G29" i="1"/>
  <c r="T29" i="1" s="1"/>
  <c r="S66" i="1"/>
  <c r="G66" i="1"/>
  <c r="T66" i="1" s="1"/>
  <c r="G41" i="1"/>
  <c r="T41" i="1" s="1"/>
  <c r="S41" i="1"/>
  <c r="P47" i="1"/>
  <c r="D47" i="1"/>
  <c r="Q47" i="1" s="1"/>
  <c r="C44" i="1"/>
  <c r="D44" i="1" s="1"/>
  <c r="Q44" i="1" s="1"/>
  <c r="C63" i="1" l="1"/>
  <c r="P44" i="1"/>
  <c r="C66" i="1" l="1"/>
  <c r="P63" i="1"/>
  <c r="D63" i="1"/>
  <c r="Q63" i="1" s="1"/>
  <c r="D66" i="1" l="1"/>
  <c r="Q66" i="1" s="1"/>
  <c r="P66" i="1"/>
</calcChain>
</file>

<file path=xl/sharedStrings.xml><?xml version="1.0" encoding="utf-8"?>
<sst xmlns="http://schemas.openxmlformats.org/spreadsheetml/2006/main" count="154" uniqueCount="146">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</sst>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9" fillId="10" borderId="26" applyNumberFormat="0" applyAlignment="0" applyProtection="0"/>
    <xf numFmtId="0" fontId="20" fillId="11" borderId="27" applyNumberFormat="0" applyAlignment="0" applyProtection="0"/>
    <xf numFmtId="0" fontId="21" fillId="11" borderId="26" applyNumberFormat="0" applyAlignment="0" applyProtection="0"/>
    <xf numFmtId="0" fontId="22" fillId="0" borderId="28" applyNumberFormat="0" applyFill="0" applyAlignment="0" applyProtection="0"/>
    <xf numFmtId="0" fontId="23" fillId="12" borderId="29" applyNumberFormat="0" applyAlignment="0" applyProtection="0"/>
    <xf numFmtId="0" fontId="26" fillId="0" borderId="31" applyNumberFormat="0" applyFill="0" applyAlignment="0" applyProtection="0"/>
    <xf numFmtId="0" fontId="1" fillId="0" borderId="18"/>
    <xf numFmtId="0" fontId="12" fillId="0" borderId="18" applyNumberFormat="0" applyFill="0" applyBorder="0" applyAlignment="0" applyProtection="0"/>
    <xf numFmtId="0" fontId="15" fillId="0" borderId="18" applyNumberFormat="0" applyFill="0" applyBorder="0" applyAlignment="0" applyProtection="0"/>
    <xf numFmtId="0" fontId="16" fillId="7" borderId="18" applyNumberFormat="0" applyBorder="0" applyAlignment="0" applyProtection="0"/>
    <xf numFmtId="0" fontId="17" fillId="8" borderId="18" applyNumberFormat="0" applyBorder="0" applyAlignment="0" applyProtection="0"/>
    <xf numFmtId="0" fontId="18" fillId="9" borderId="18" applyNumberFormat="0" applyBorder="0" applyAlignment="0" applyProtection="0"/>
    <xf numFmtId="0" fontId="24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5" fillId="0" borderId="18" applyNumberFormat="0" applyFill="0" applyBorder="0" applyAlignment="0" applyProtection="0"/>
    <xf numFmtId="0" fontId="27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7" fillId="17" borderId="18" applyNumberFormat="0" applyBorder="0" applyAlignment="0" applyProtection="0"/>
    <xf numFmtId="0" fontId="27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7" fillId="21" borderId="18" applyNumberFormat="0" applyBorder="0" applyAlignment="0" applyProtection="0"/>
    <xf numFmtId="0" fontId="27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7" fillId="25" borderId="18" applyNumberFormat="0" applyBorder="0" applyAlignment="0" applyProtection="0"/>
    <xf numFmtId="0" fontId="27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7" fillId="29" borderId="18" applyNumberFormat="0" applyBorder="0" applyAlignment="0" applyProtection="0"/>
    <xf numFmtId="0" fontId="27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7" fillId="33" borderId="18" applyNumberFormat="0" applyBorder="0" applyAlignment="0" applyProtection="0"/>
    <xf numFmtId="0" fontId="27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7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1" fillId="0" borderId="18"/>
    <xf numFmtId="43" fontId="1" fillId="0" borderId="18" applyFont="0" applyFill="0" applyBorder="0" applyAlignment="0" applyProtection="0"/>
  </cellStyleXfs>
  <cellXfs count="47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8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6" fillId="6" borderId="18" xfId="0" applyFont="1" applyFill="1" applyBorder="1" applyAlignment="1">
      <alignment horizontal="left" vertical="top"/>
    </xf>
    <xf numFmtId="164" fontId="6" fillId="6" borderId="18" xfId="0" applyNumberFormat="1" applyFont="1" applyFill="1" applyBorder="1" applyAlignment="1">
      <alignment horizontal="right" vertical="top"/>
    </xf>
    <xf numFmtId="164" fontId="6" fillId="0" borderId="13" xfId="0" applyNumberFormat="1" applyFont="1" applyFill="1" applyBorder="1" applyAlignment="1">
      <alignment horizontal="right" vertical="center"/>
    </xf>
    <xf numFmtId="44" fontId="0" fillId="6" borderId="18" xfId="0" applyNumberFormat="1" applyFont="1" applyFill="1" applyBorder="1" applyAlignment="1" applyProtection="1"/>
    <xf numFmtId="44" fontId="0" fillId="6" borderId="0" xfId="0" applyNumberFormat="1" applyFill="1"/>
    <xf numFmtId="164" fontId="4" fillId="6" borderId="1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wrapText="1"/>
    </xf>
    <xf numFmtId="164" fontId="6" fillId="0" borderId="17" xfId="0" applyNumberFormat="1" applyFont="1" applyFill="1" applyBorder="1" applyAlignment="1">
      <alignment horizontal="right" vertical="top"/>
    </xf>
    <xf numFmtId="164" fontId="6" fillId="0" borderId="19" xfId="0" applyNumberFormat="1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 applyProtection="1">
      <alignment horizontal="center" wrapText="1"/>
    </xf>
    <xf numFmtId="0" fontId="9" fillId="6" borderId="0" xfId="0" applyFont="1" applyFill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C92" sqref="C92"/>
    </sheetView>
  </sheetViews>
  <sheetFormatPr baseColWidth="10" defaultRowHeight="12.75"/>
  <cols>
    <col min="1" max="1" width="40.5703125" style="12"/>
    <col min="2" max="2" width="17" style="12" bestFit="1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33" t="s">
        <v>141</v>
      </c>
      <c r="B1" s="33"/>
      <c r="C1" s="33"/>
      <c r="D1" s="33"/>
      <c r="E1" s="33"/>
      <c r="F1" s="33"/>
      <c r="G1" s="33"/>
      <c r="H1" s="33"/>
      <c r="I1" s="33"/>
    </row>
    <row r="2" spans="1:21">
      <c r="A2" s="33" t="s">
        <v>142</v>
      </c>
      <c r="B2" s="33"/>
      <c r="C2" s="33"/>
      <c r="D2" s="33"/>
      <c r="E2" s="33"/>
      <c r="F2" s="33"/>
      <c r="G2" s="33"/>
      <c r="H2" s="33"/>
      <c r="I2" s="33"/>
    </row>
    <row r="3" spans="1:21">
      <c r="A3" s="33" t="s">
        <v>143</v>
      </c>
      <c r="B3" s="33"/>
      <c r="C3" s="33"/>
      <c r="D3" s="33"/>
      <c r="E3" s="33"/>
      <c r="F3" s="33"/>
      <c r="G3" s="33"/>
      <c r="H3" s="33"/>
      <c r="I3" s="33"/>
    </row>
    <row r="4" spans="1:21">
      <c r="A4" s="33" t="s">
        <v>144</v>
      </c>
      <c r="B4" s="33"/>
      <c r="C4" s="33"/>
      <c r="D4" s="33"/>
      <c r="E4" s="33"/>
      <c r="F4" s="33"/>
      <c r="G4" s="33"/>
      <c r="H4" s="33"/>
      <c r="I4" s="33"/>
    </row>
    <row r="5" spans="1:21">
      <c r="A5" s="33" t="s">
        <v>145</v>
      </c>
      <c r="B5" s="33"/>
      <c r="C5" s="33"/>
      <c r="D5" s="33"/>
      <c r="E5" s="33"/>
      <c r="F5" s="33"/>
      <c r="G5" s="33"/>
      <c r="H5" s="33"/>
      <c r="I5" s="33"/>
    </row>
    <row r="6" spans="1:21" ht="13.5" thickBot="1">
      <c r="A6" s="36"/>
      <c r="B6" s="37"/>
      <c r="C6" s="37"/>
      <c r="D6" s="37"/>
      <c r="E6" s="37"/>
      <c r="F6" s="37"/>
      <c r="G6" s="37"/>
      <c r="H6" s="38" t="s">
        <v>139</v>
      </c>
      <c r="I6" s="39"/>
      <c r="J6" s="39"/>
      <c r="K6" s="39"/>
      <c r="L6" s="39"/>
      <c r="M6" s="39"/>
      <c r="N6" s="39"/>
      <c r="O6" s="35" t="s">
        <v>140</v>
      </c>
      <c r="P6" s="35"/>
      <c r="Q6" s="35"/>
      <c r="R6" s="35"/>
      <c r="S6" s="35"/>
      <c r="T6" s="35"/>
    </row>
    <row r="7" spans="1:21" ht="13.5" customHeight="1" thickBot="1">
      <c r="A7" s="40" t="s">
        <v>0</v>
      </c>
      <c r="B7" s="42" t="s">
        <v>1</v>
      </c>
      <c r="C7" s="43"/>
      <c r="D7" s="43"/>
      <c r="E7" s="43"/>
      <c r="F7" s="44"/>
      <c r="G7" s="45" t="s">
        <v>2</v>
      </c>
      <c r="H7" s="34" t="s">
        <v>69</v>
      </c>
      <c r="I7" s="34" t="s">
        <v>70</v>
      </c>
      <c r="J7" s="34"/>
      <c r="K7" s="34"/>
      <c r="L7" s="34"/>
      <c r="M7" s="34"/>
      <c r="N7" s="34" t="s">
        <v>71</v>
      </c>
      <c r="O7" s="34" t="s">
        <v>70</v>
      </c>
      <c r="P7" s="34"/>
      <c r="Q7" s="34"/>
      <c r="R7" s="34"/>
      <c r="S7" s="34"/>
      <c r="T7" s="34" t="s">
        <v>71</v>
      </c>
      <c r="U7" s="7"/>
    </row>
    <row r="8" spans="1:21" ht="16.5" customHeight="1" thickBot="1">
      <c r="A8" s="41"/>
      <c r="B8" s="1" t="s">
        <v>72</v>
      </c>
      <c r="C8" s="2" t="s">
        <v>3</v>
      </c>
      <c r="D8" s="1" t="s">
        <v>4</v>
      </c>
      <c r="E8" s="1" t="s">
        <v>5</v>
      </c>
      <c r="F8" s="1" t="s">
        <v>6</v>
      </c>
      <c r="G8" s="46"/>
      <c r="H8" s="34"/>
      <c r="I8" s="8" t="s">
        <v>72</v>
      </c>
      <c r="J8" s="8" t="s">
        <v>73</v>
      </c>
      <c r="K8" s="8" t="s">
        <v>74</v>
      </c>
      <c r="L8" s="8" t="s">
        <v>75</v>
      </c>
      <c r="M8" s="8" t="s">
        <v>76</v>
      </c>
      <c r="N8" s="34"/>
      <c r="O8" s="8" t="s">
        <v>72</v>
      </c>
      <c r="P8" s="8" t="s">
        <v>73</v>
      </c>
      <c r="Q8" s="8" t="s">
        <v>74</v>
      </c>
      <c r="R8" s="8" t="s">
        <v>75</v>
      </c>
      <c r="S8" s="8" t="s">
        <v>76</v>
      </c>
      <c r="T8" s="34"/>
      <c r="U8" s="7"/>
    </row>
    <row r="9" spans="1:21">
      <c r="A9" s="3" t="s">
        <v>7</v>
      </c>
      <c r="B9" s="6"/>
      <c r="C9" s="6"/>
      <c r="D9" s="6"/>
      <c r="E9" s="6"/>
      <c r="F9" s="6"/>
      <c r="G9" s="6"/>
      <c r="H9" t="s">
        <v>77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3" t="s">
        <v>8</v>
      </c>
      <c r="B10" s="14">
        <v>2010403051</v>
      </c>
      <c r="C10" s="14">
        <v>1028055843.9100001</v>
      </c>
      <c r="D10" s="14">
        <f t="shared" ref="D10:D16" si="1">B10+C10</f>
        <v>3038458894.9099998</v>
      </c>
      <c r="E10" s="14">
        <v>3031735777.1200004</v>
      </c>
      <c r="F10" s="14">
        <v>3031735777.1200004</v>
      </c>
      <c r="G10" s="14">
        <f>+F10-B10</f>
        <v>1021332726.1200004</v>
      </c>
      <c r="H10" t="s">
        <v>78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2">B10-I10</f>
        <v>34536896</v>
      </c>
      <c r="P10" s="10">
        <f t="shared" ref="P10:P70" si="3">C10-J10</f>
        <v>1027760378.9900001</v>
      </c>
      <c r="Q10" s="10">
        <f t="shared" ref="Q10:Q70" si="4">D10-K10</f>
        <v>1062297274.9899998</v>
      </c>
      <c r="R10" s="10">
        <f t="shared" ref="R10:R70" si="5">E10-L10</f>
        <v>1618731445.4800003</v>
      </c>
      <c r="S10" s="10">
        <f t="shared" ref="S10:S70" si="6">F10-M10</f>
        <v>1618731445.4800003</v>
      </c>
      <c r="T10" s="10">
        <f t="shared" ref="T10:T70" si="7">G10-N10</f>
        <v>1584194549.4800005</v>
      </c>
      <c r="U10" s="7"/>
    </row>
    <row r="11" spans="1:21">
      <c r="A11" s="13" t="s">
        <v>9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4">
        <f t="shared" ref="G11:G65" si="8">+F11-B11</f>
        <v>0</v>
      </c>
      <c r="H11" t="s">
        <v>79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2"/>
        <v>0</v>
      </c>
      <c r="P11" s="10">
        <f t="shared" si="3"/>
        <v>0</v>
      </c>
      <c r="Q11" s="10">
        <f t="shared" si="4"/>
        <v>0</v>
      </c>
      <c r="R11" s="10">
        <f t="shared" si="5"/>
        <v>0</v>
      </c>
      <c r="S11" s="10">
        <f t="shared" si="6"/>
        <v>0</v>
      </c>
      <c r="T11" s="10">
        <f t="shared" si="7"/>
        <v>0</v>
      </c>
      <c r="U11" s="7"/>
    </row>
    <row r="12" spans="1:21">
      <c r="A12" s="13" t="s">
        <v>10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8"/>
        <v>0</v>
      </c>
      <c r="H12" t="s">
        <v>80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0</v>
      </c>
      <c r="T12" s="10">
        <f t="shared" si="7"/>
        <v>0</v>
      </c>
      <c r="U12" s="7"/>
    </row>
    <row r="13" spans="1:21">
      <c r="A13" s="13" t="s">
        <v>11</v>
      </c>
      <c r="B13" s="14">
        <v>493149037</v>
      </c>
      <c r="C13" s="27">
        <v>140576860.83999991</v>
      </c>
      <c r="D13" s="14">
        <f t="shared" si="1"/>
        <v>633725897.83999991</v>
      </c>
      <c r="E13" s="27">
        <v>539725772.51999915</v>
      </c>
      <c r="F13" s="14">
        <v>539725772.51999915</v>
      </c>
      <c r="G13" s="14">
        <f t="shared" si="8"/>
        <v>46576735.519999146</v>
      </c>
      <c r="H13" t="s">
        <v>81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2"/>
        <v>21679665</v>
      </c>
      <c r="P13" s="10">
        <f t="shared" si="3"/>
        <v>134438983.61999992</v>
      </c>
      <c r="Q13" s="10">
        <f t="shared" si="4"/>
        <v>156118648.61999989</v>
      </c>
      <c r="R13" s="10">
        <f t="shared" si="5"/>
        <v>364085008.91999912</v>
      </c>
      <c r="S13" s="10">
        <f t="shared" si="6"/>
        <v>376317490.37999916</v>
      </c>
      <c r="T13" s="10">
        <f t="shared" si="7"/>
        <v>354637825.37999916</v>
      </c>
      <c r="U13" s="7"/>
    </row>
    <row r="14" spans="1:21">
      <c r="A14" s="13" t="s">
        <v>12</v>
      </c>
      <c r="B14" s="14">
        <v>74731662</v>
      </c>
      <c r="C14" s="14">
        <v>88803434.289999947</v>
      </c>
      <c r="D14" s="14">
        <f t="shared" si="1"/>
        <v>163535096.28999996</v>
      </c>
      <c r="E14" s="14">
        <v>88803411.289999947</v>
      </c>
      <c r="F14" s="14">
        <v>88803411.289999947</v>
      </c>
      <c r="G14" s="14">
        <f t="shared" si="8"/>
        <v>14071749.289999947</v>
      </c>
      <c r="H14" t="s">
        <v>82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2"/>
        <v>5239007</v>
      </c>
      <c r="P14" s="10">
        <f t="shared" si="3"/>
        <v>78808087.23999995</v>
      </c>
      <c r="Q14" s="10">
        <f t="shared" si="4"/>
        <v>84047094.239999965</v>
      </c>
      <c r="R14" s="10">
        <f t="shared" si="5"/>
        <v>36797672.299999945</v>
      </c>
      <c r="S14" s="10">
        <f t="shared" si="6"/>
        <v>36797672.299999945</v>
      </c>
      <c r="T14" s="10">
        <f t="shared" si="7"/>
        <v>31558665.299999949</v>
      </c>
      <c r="U14" s="7"/>
    </row>
    <row r="15" spans="1:21">
      <c r="A15" s="13" t="s">
        <v>13</v>
      </c>
      <c r="B15" s="14">
        <v>108035212</v>
      </c>
      <c r="C15" s="14">
        <v>142002792.84999993</v>
      </c>
      <c r="D15" s="14">
        <f t="shared" si="1"/>
        <v>250038004.84999993</v>
      </c>
      <c r="E15" s="14">
        <v>203684780.70000002</v>
      </c>
      <c r="F15" s="14">
        <v>203684780.70000002</v>
      </c>
      <c r="G15" s="14">
        <f t="shared" si="8"/>
        <v>95649568.700000018</v>
      </c>
      <c r="H15" t="s">
        <v>83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2"/>
        <v>1814370</v>
      </c>
      <c r="P15" s="10">
        <f t="shared" si="3"/>
        <v>133390147.36999993</v>
      </c>
      <c r="Q15" s="10">
        <f t="shared" si="4"/>
        <v>135204517.36999995</v>
      </c>
      <c r="R15" s="10">
        <f t="shared" si="5"/>
        <v>158314390.67000002</v>
      </c>
      <c r="S15" s="10">
        <f t="shared" si="6"/>
        <v>158527178.55000001</v>
      </c>
      <c r="T15" s="10">
        <f t="shared" si="7"/>
        <v>156712808.55000001</v>
      </c>
      <c r="U15" s="7"/>
    </row>
    <row r="16" spans="1:21">
      <c r="A16" s="13" t="s">
        <v>14</v>
      </c>
      <c r="B16" s="14">
        <v>0</v>
      </c>
      <c r="C16" s="14">
        <v>0</v>
      </c>
      <c r="D16" s="14">
        <f t="shared" si="1"/>
        <v>0</v>
      </c>
      <c r="E16" s="14">
        <v>0</v>
      </c>
      <c r="F16" s="14">
        <v>0</v>
      </c>
      <c r="G16" s="14">
        <f t="shared" si="8"/>
        <v>0</v>
      </c>
      <c r="H16" t="s">
        <v>84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2"/>
        <v>0</v>
      </c>
      <c r="P16" s="10">
        <f t="shared" si="3"/>
        <v>0</v>
      </c>
      <c r="Q16" s="10">
        <f t="shared" si="4"/>
        <v>0</v>
      </c>
      <c r="R16" s="10">
        <f t="shared" si="5"/>
        <v>0</v>
      </c>
      <c r="S16" s="10">
        <f t="shared" si="6"/>
        <v>0</v>
      </c>
      <c r="T16" s="10">
        <f t="shared" si="7"/>
        <v>0</v>
      </c>
      <c r="U16" s="7"/>
    </row>
    <row r="17" spans="1:22">
      <c r="A17" s="13" t="s">
        <v>15</v>
      </c>
      <c r="B17" s="14">
        <f>SUM(B18:B28)</f>
        <v>1216013635</v>
      </c>
      <c r="C17" s="14">
        <f>SUM(C18:C28)</f>
        <v>231333241</v>
      </c>
      <c r="D17" s="14">
        <f t="shared" ref="D17:D70" si="9">B17+C17</f>
        <v>1447346876</v>
      </c>
      <c r="E17" s="14">
        <f>SUM(E18:E28)</f>
        <v>1424474195</v>
      </c>
      <c r="F17" s="14">
        <f>SUM(F18:F28)</f>
        <v>1424474195</v>
      </c>
      <c r="G17" s="14">
        <f t="shared" si="8"/>
        <v>208460560</v>
      </c>
      <c r="H17" t="s">
        <v>85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2"/>
        <v>-48585783</v>
      </c>
      <c r="P17" s="10">
        <f t="shared" si="3"/>
        <v>231333241</v>
      </c>
      <c r="Q17" s="10">
        <f t="shared" si="4"/>
        <v>182747458</v>
      </c>
      <c r="R17" s="10">
        <f t="shared" si="5"/>
        <v>1082238403</v>
      </c>
      <c r="S17" s="10">
        <f t="shared" si="6"/>
        <v>1082238403</v>
      </c>
      <c r="T17" s="10">
        <f t="shared" si="7"/>
        <v>1130824186</v>
      </c>
      <c r="U17" s="7"/>
    </row>
    <row r="18" spans="1:22">
      <c r="A18" s="15" t="s">
        <v>16</v>
      </c>
      <c r="B18" s="24">
        <v>697957360</v>
      </c>
      <c r="C18" s="24">
        <v>149551885</v>
      </c>
      <c r="D18" s="24">
        <f t="shared" si="9"/>
        <v>847509245</v>
      </c>
      <c r="E18" s="24">
        <v>847509245</v>
      </c>
      <c r="F18" s="24">
        <v>847509245</v>
      </c>
      <c r="G18" s="24">
        <f t="shared" si="8"/>
        <v>149551885</v>
      </c>
      <c r="H18" s="12" t="s">
        <v>86</v>
      </c>
      <c r="I18" s="25">
        <v>725844223</v>
      </c>
      <c r="J18" s="25">
        <v>0</v>
      </c>
      <c r="K18" s="25">
        <v>725844223</v>
      </c>
      <c r="L18" s="25">
        <v>196340311</v>
      </c>
      <c r="M18" s="25">
        <v>196340311</v>
      </c>
      <c r="N18" s="25">
        <v>-529503912</v>
      </c>
      <c r="O18" s="26">
        <f t="shared" si="2"/>
        <v>-27886863</v>
      </c>
      <c r="P18" s="26">
        <f t="shared" si="3"/>
        <v>149551885</v>
      </c>
      <c r="Q18" s="26">
        <f t="shared" si="4"/>
        <v>121665022</v>
      </c>
      <c r="R18" s="26">
        <f t="shared" si="5"/>
        <v>651168934</v>
      </c>
      <c r="S18" s="26">
        <f t="shared" si="6"/>
        <v>651168934</v>
      </c>
      <c r="T18" s="26">
        <f t="shared" si="7"/>
        <v>679055797</v>
      </c>
    </row>
    <row r="19" spans="1:22">
      <c r="A19" s="15" t="s">
        <v>17</v>
      </c>
      <c r="B19" s="24">
        <v>226776392</v>
      </c>
      <c r="C19" s="24">
        <v>28359104</v>
      </c>
      <c r="D19" s="24">
        <f t="shared" si="9"/>
        <v>255135496</v>
      </c>
      <c r="E19" s="24">
        <v>255135496</v>
      </c>
      <c r="F19" s="24">
        <v>255135496</v>
      </c>
      <c r="G19" s="24">
        <f t="shared" si="8"/>
        <v>28359104</v>
      </c>
      <c r="H19" s="12" t="s">
        <v>87</v>
      </c>
      <c r="I19" s="25">
        <v>235837235</v>
      </c>
      <c r="J19" s="25">
        <v>0</v>
      </c>
      <c r="K19" s="25">
        <v>235837235</v>
      </c>
      <c r="L19" s="25">
        <v>61320500</v>
      </c>
      <c r="M19" s="25">
        <v>61320500</v>
      </c>
      <c r="N19" s="25">
        <v>-174516735</v>
      </c>
      <c r="O19" s="26">
        <f t="shared" si="2"/>
        <v>-9060843</v>
      </c>
      <c r="P19" s="26">
        <f t="shared" si="3"/>
        <v>28359104</v>
      </c>
      <c r="Q19" s="26">
        <f t="shared" si="4"/>
        <v>19298261</v>
      </c>
      <c r="R19" s="26">
        <f t="shared" si="5"/>
        <v>193814996</v>
      </c>
      <c r="S19" s="26">
        <f t="shared" si="6"/>
        <v>193814996</v>
      </c>
      <c r="T19" s="26">
        <f t="shared" si="7"/>
        <v>202875839</v>
      </c>
    </row>
    <row r="20" spans="1:22">
      <c r="A20" s="29" t="s">
        <v>18</v>
      </c>
      <c r="B20" s="24">
        <v>43130263</v>
      </c>
      <c r="C20" s="24">
        <v>28263535</v>
      </c>
      <c r="D20" s="24">
        <f t="shared" si="9"/>
        <v>71393798</v>
      </c>
      <c r="E20" s="24">
        <v>71393798</v>
      </c>
      <c r="F20" s="24">
        <v>71393798</v>
      </c>
      <c r="G20" s="24">
        <f t="shared" si="8"/>
        <v>28263535</v>
      </c>
      <c r="H20" s="12" t="s">
        <v>88</v>
      </c>
      <c r="I20" s="25">
        <v>44853531</v>
      </c>
      <c r="J20" s="25">
        <v>0</v>
      </c>
      <c r="K20" s="25">
        <v>44853531</v>
      </c>
      <c r="L20" s="25">
        <v>11429879</v>
      </c>
      <c r="M20" s="25">
        <v>11429879</v>
      </c>
      <c r="N20" s="25">
        <v>-33423652</v>
      </c>
      <c r="O20" s="26">
        <f t="shared" si="2"/>
        <v>-1723268</v>
      </c>
      <c r="P20" s="26">
        <f t="shared" si="3"/>
        <v>28263535</v>
      </c>
      <c r="Q20" s="26">
        <f t="shared" si="4"/>
        <v>26540267</v>
      </c>
      <c r="R20" s="26">
        <f t="shared" si="5"/>
        <v>59963919</v>
      </c>
      <c r="S20" s="26">
        <f t="shared" si="6"/>
        <v>59963919</v>
      </c>
      <c r="T20" s="26">
        <f t="shared" si="7"/>
        <v>61687187</v>
      </c>
    </row>
    <row r="21" spans="1:22">
      <c r="A21" s="15" t="s">
        <v>19</v>
      </c>
      <c r="B21" s="24">
        <v>0</v>
      </c>
      <c r="C21" s="24">
        <v>0</v>
      </c>
      <c r="D21" s="24">
        <f t="shared" si="9"/>
        <v>0</v>
      </c>
      <c r="E21" s="24">
        <v>0</v>
      </c>
      <c r="F21" s="24">
        <v>0</v>
      </c>
      <c r="G21" s="24">
        <f t="shared" si="8"/>
        <v>0</v>
      </c>
      <c r="H21" s="12" t="s">
        <v>89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f t="shared" si="2"/>
        <v>0</v>
      </c>
      <c r="P21" s="26">
        <f t="shared" si="3"/>
        <v>0</v>
      </c>
      <c r="Q21" s="26">
        <f t="shared" si="4"/>
        <v>0</v>
      </c>
      <c r="R21" s="26">
        <f t="shared" si="5"/>
        <v>0</v>
      </c>
      <c r="S21" s="26">
        <f t="shared" si="6"/>
        <v>0</v>
      </c>
      <c r="T21" s="26">
        <f t="shared" si="7"/>
        <v>0</v>
      </c>
    </row>
    <row r="22" spans="1:22">
      <c r="A22" s="15" t="s">
        <v>20</v>
      </c>
      <c r="B22" s="24">
        <v>0</v>
      </c>
      <c r="C22" s="24">
        <v>0</v>
      </c>
      <c r="D22" s="24">
        <f t="shared" si="9"/>
        <v>0</v>
      </c>
      <c r="E22" s="24">
        <v>0</v>
      </c>
      <c r="F22" s="24">
        <v>0</v>
      </c>
      <c r="G22" s="24">
        <f t="shared" si="8"/>
        <v>0</v>
      </c>
      <c r="H22" s="12" t="s">
        <v>90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 t="shared" si="2"/>
        <v>0</v>
      </c>
      <c r="P22" s="26">
        <f t="shared" si="3"/>
        <v>0</v>
      </c>
      <c r="Q22" s="26">
        <f t="shared" si="4"/>
        <v>0</v>
      </c>
      <c r="R22" s="26">
        <f t="shared" si="5"/>
        <v>0</v>
      </c>
      <c r="S22" s="26">
        <f t="shared" si="6"/>
        <v>0</v>
      </c>
      <c r="T22" s="26">
        <f t="shared" si="7"/>
        <v>0</v>
      </c>
    </row>
    <row r="23" spans="1:22">
      <c r="A23" s="15" t="s">
        <v>21</v>
      </c>
      <c r="B23" s="24">
        <v>16612714</v>
      </c>
      <c r="C23" s="24">
        <v>8124571</v>
      </c>
      <c r="D23" s="24">
        <f t="shared" si="9"/>
        <v>24737285</v>
      </c>
      <c r="E23" s="24">
        <v>24737285</v>
      </c>
      <c r="F23" s="24">
        <v>24737285</v>
      </c>
      <c r="G23" s="24">
        <f t="shared" si="8"/>
        <v>8124571</v>
      </c>
      <c r="H23" s="12" t="s">
        <v>91</v>
      </c>
      <c r="I23" s="25">
        <v>17276474</v>
      </c>
      <c r="J23" s="25">
        <v>0</v>
      </c>
      <c r="K23" s="25">
        <v>17276474</v>
      </c>
      <c r="L23" s="25">
        <v>7675628</v>
      </c>
      <c r="M23" s="25">
        <v>7675628</v>
      </c>
      <c r="N23" s="25">
        <v>-9600846</v>
      </c>
      <c r="O23" s="26">
        <f t="shared" si="2"/>
        <v>-663760</v>
      </c>
      <c r="P23" s="26">
        <f t="shared" si="3"/>
        <v>8124571</v>
      </c>
      <c r="Q23" s="26">
        <f t="shared" si="4"/>
        <v>7460811</v>
      </c>
      <c r="R23" s="26">
        <f t="shared" si="5"/>
        <v>17061657</v>
      </c>
      <c r="S23" s="26">
        <f t="shared" si="6"/>
        <v>17061657</v>
      </c>
      <c r="T23" s="26">
        <f t="shared" si="7"/>
        <v>17725417</v>
      </c>
      <c r="V23" s="28"/>
    </row>
    <row r="24" spans="1:22">
      <c r="A24" s="15" t="s">
        <v>22</v>
      </c>
      <c r="B24" s="24">
        <v>0</v>
      </c>
      <c r="C24" s="24">
        <v>0</v>
      </c>
      <c r="D24" s="24">
        <f t="shared" si="9"/>
        <v>0</v>
      </c>
      <c r="E24" s="24">
        <v>0</v>
      </c>
      <c r="F24" s="24">
        <v>0</v>
      </c>
      <c r="G24" s="24">
        <f t="shared" si="8"/>
        <v>0</v>
      </c>
      <c r="H24" t="s">
        <v>92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2"/>
        <v>0</v>
      </c>
      <c r="P24" s="10">
        <f t="shared" si="3"/>
        <v>0</v>
      </c>
      <c r="Q24" s="10">
        <f t="shared" si="4"/>
        <v>0</v>
      </c>
      <c r="R24" s="10">
        <f t="shared" si="5"/>
        <v>0</v>
      </c>
      <c r="S24" s="10">
        <f t="shared" si="6"/>
        <v>0</v>
      </c>
      <c r="T24" s="10">
        <f t="shared" si="7"/>
        <v>0</v>
      </c>
      <c r="U24" s="7"/>
    </row>
    <row r="25" spans="1:22">
      <c r="A25" s="15" t="s">
        <v>23</v>
      </c>
      <c r="B25" s="24">
        <v>0</v>
      </c>
      <c r="C25" s="24">
        <v>0</v>
      </c>
      <c r="D25" s="24">
        <f t="shared" si="9"/>
        <v>0</v>
      </c>
      <c r="E25" s="24">
        <v>0</v>
      </c>
      <c r="F25" s="24">
        <v>0</v>
      </c>
      <c r="G25" s="24">
        <f t="shared" si="8"/>
        <v>0</v>
      </c>
      <c r="H25" t="s">
        <v>93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2"/>
        <v>0</v>
      </c>
      <c r="P25" s="10">
        <f t="shared" si="3"/>
        <v>0</v>
      </c>
      <c r="Q25" s="10">
        <f t="shared" si="4"/>
        <v>0</v>
      </c>
      <c r="R25" s="10">
        <f t="shared" si="5"/>
        <v>0</v>
      </c>
      <c r="S25" s="10">
        <f t="shared" si="6"/>
        <v>0</v>
      </c>
      <c r="T25" s="10">
        <f t="shared" si="7"/>
        <v>0</v>
      </c>
      <c r="U25" s="7"/>
    </row>
    <row r="26" spans="1:22">
      <c r="A26" s="15" t="s">
        <v>24</v>
      </c>
      <c r="B26" s="24">
        <v>55410402</v>
      </c>
      <c r="C26" s="24">
        <v>0</v>
      </c>
      <c r="D26" s="24">
        <f t="shared" si="9"/>
        <v>55410402</v>
      </c>
      <c r="E26" s="24">
        <v>33887198</v>
      </c>
      <c r="F26" s="24">
        <v>33887198</v>
      </c>
      <c r="G26" s="24">
        <f t="shared" si="8"/>
        <v>-21523204</v>
      </c>
      <c r="H26" s="7" t="s">
        <v>94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2"/>
        <v>-2213921</v>
      </c>
      <c r="P26" s="10">
        <f t="shared" si="3"/>
        <v>0</v>
      </c>
      <c r="Q26" s="10">
        <f t="shared" si="4"/>
        <v>-2213921</v>
      </c>
      <c r="R26" s="10">
        <f t="shared" si="5"/>
        <v>21866967</v>
      </c>
      <c r="S26" s="10">
        <f t="shared" si="6"/>
        <v>21866967</v>
      </c>
      <c r="T26" s="10">
        <f t="shared" si="7"/>
        <v>24080888</v>
      </c>
      <c r="U26" s="7"/>
    </row>
    <row r="27" spans="1:22">
      <c r="A27" s="15" t="s">
        <v>25</v>
      </c>
      <c r="B27" s="24">
        <v>176126504</v>
      </c>
      <c r="C27" s="24">
        <v>0</v>
      </c>
      <c r="D27" s="24">
        <f t="shared" si="9"/>
        <v>176126504</v>
      </c>
      <c r="E27" s="24">
        <v>174777027</v>
      </c>
      <c r="F27" s="24">
        <v>174777027</v>
      </c>
      <c r="G27" s="24">
        <f t="shared" si="8"/>
        <v>-1349477</v>
      </c>
      <c r="H27" s="7" t="s">
        <v>95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2"/>
        <v>-7037128</v>
      </c>
      <c r="P27" s="10">
        <f t="shared" si="3"/>
        <v>0</v>
      </c>
      <c r="Q27" s="10">
        <f t="shared" si="4"/>
        <v>-7037128</v>
      </c>
      <c r="R27" s="10">
        <f t="shared" si="5"/>
        <v>121327784</v>
      </c>
      <c r="S27" s="10">
        <f t="shared" si="6"/>
        <v>121327784</v>
      </c>
      <c r="T27" s="10">
        <f t="shared" si="7"/>
        <v>128364912</v>
      </c>
      <c r="U27" s="7"/>
    </row>
    <row r="28" spans="1:22">
      <c r="A28" s="15" t="s">
        <v>26</v>
      </c>
      <c r="B28" s="24">
        <v>0</v>
      </c>
      <c r="C28" s="24">
        <v>17034146</v>
      </c>
      <c r="D28" s="24">
        <f t="shared" si="9"/>
        <v>17034146</v>
      </c>
      <c r="E28" s="24">
        <v>17034146</v>
      </c>
      <c r="F28" s="24">
        <v>17034146</v>
      </c>
      <c r="G28" s="24">
        <f t="shared" si="8"/>
        <v>17034146</v>
      </c>
      <c r="H28" t="s">
        <v>96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2"/>
        <v>0</v>
      </c>
      <c r="P28" s="10">
        <f t="shared" si="3"/>
        <v>17034146</v>
      </c>
      <c r="Q28" s="10">
        <f t="shared" si="4"/>
        <v>17034146</v>
      </c>
      <c r="R28" s="10">
        <f t="shared" si="5"/>
        <v>17034146</v>
      </c>
      <c r="S28" s="10">
        <f t="shared" si="6"/>
        <v>17034146</v>
      </c>
      <c r="T28" s="10">
        <f t="shared" si="7"/>
        <v>17034146</v>
      </c>
      <c r="U28" s="7"/>
    </row>
    <row r="29" spans="1:22">
      <c r="A29" s="13" t="s">
        <v>27</v>
      </c>
      <c r="B29" s="14">
        <f>SUM(B30:B34)</f>
        <v>18760762</v>
      </c>
      <c r="C29" s="14">
        <f>SUM(C30:C34)</f>
        <v>8345228</v>
      </c>
      <c r="D29" s="14">
        <f t="shared" si="9"/>
        <v>27105990</v>
      </c>
      <c r="E29" s="14">
        <f>SUM(E30:E34)</f>
        <v>26830183.579999998</v>
      </c>
      <c r="F29" s="14">
        <f>SUM(F30:F34)</f>
        <v>26830183.579999998</v>
      </c>
      <c r="G29" s="14">
        <f t="shared" si="8"/>
        <v>8069421.5799999982</v>
      </c>
      <c r="H29" t="s">
        <v>97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2"/>
        <v>-628078</v>
      </c>
      <c r="P29" s="10">
        <f t="shared" si="3"/>
        <v>8345228</v>
      </c>
      <c r="Q29" s="10">
        <f t="shared" si="4"/>
        <v>7717150</v>
      </c>
      <c r="R29" s="10">
        <f t="shared" si="5"/>
        <v>19875373.949999999</v>
      </c>
      <c r="S29" s="10">
        <f t="shared" si="6"/>
        <v>19875373.949999999</v>
      </c>
      <c r="T29" s="10">
        <f t="shared" si="7"/>
        <v>20503451.949999996</v>
      </c>
      <c r="U29" s="7"/>
    </row>
    <row r="30" spans="1:22">
      <c r="A30" s="15" t="s">
        <v>28</v>
      </c>
      <c r="B30" s="24">
        <v>0</v>
      </c>
      <c r="C30" s="24">
        <v>9556</v>
      </c>
      <c r="D30" s="24">
        <f t="shared" si="9"/>
        <v>9556</v>
      </c>
      <c r="E30" s="24">
        <v>9556</v>
      </c>
      <c r="F30" s="24">
        <v>9556</v>
      </c>
      <c r="G30" s="24">
        <f t="shared" si="8"/>
        <v>9556</v>
      </c>
      <c r="H30" s="7" t="s">
        <v>98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2"/>
        <v>0</v>
      </c>
      <c r="P30" s="10">
        <f t="shared" si="3"/>
        <v>9556</v>
      </c>
      <c r="Q30" s="10">
        <f t="shared" si="4"/>
        <v>9556</v>
      </c>
      <c r="R30" s="10">
        <f t="shared" si="5"/>
        <v>9556</v>
      </c>
      <c r="S30" s="10">
        <f t="shared" si="6"/>
        <v>9556</v>
      </c>
      <c r="T30" s="10">
        <f t="shared" si="7"/>
        <v>9556</v>
      </c>
      <c r="U30" s="7"/>
    </row>
    <row r="31" spans="1:22">
      <c r="A31" s="15" t="s">
        <v>29</v>
      </c>
      <c r="B31" s="24">
        <v>0</v>
      </c>
      <c r="C31" s="24">
        <v>0</v>
      </c>
      <c r="D31" s="24">
        <f t="shared" si="9"/>
        <v>0</v>
      </c>
      <c r="E31" s="24">
        <v>0</v>
      </c>
      <c r="F31" s="24">
        <v>0</v>
      </c>
      <c r="G31" s="24">
        <f t="shared" si="8"/>
        <v>0</v>
      </c>
      <c r="H31" t="s">
        <v>99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2"/>
        <v>0</v>
      </c>
      <c r="P31" s="10">
        <f t="shared" si="3"/>
        <v>0</v>
      </c>
      <c r="Q31" s="10">
        <f t="shared" si="4"/>
        <v>0</v>
      </c>
      <c r="R31" s="10">
        <f t="shared" si="5"/>
        <v>0</v>
      </c>
      <c r="S31" s="10">
        <f t="shared" si="6"/>
        <v>0</v>
      </c>
      <c r="T31" s="10">
        <f t="shared" si="7"/>
        <v>0</v>
      </c>
      <c r="U31" s="7"/>
    </row>
    <row r="32" spans="1:22">
      <c r="A32" s="29" t="s">
        <v>30</v>
      </c>
      <c r="B32" s="24">
        <v>16720762</v>
      </c>
      <c r="C32" s="24">
        <v>8335672</v>
      </c>
      <c r="D32" s="24">
        <f t="shared" ref="D32" si="10">B32+C32</f>
        <v>25056434</v>
      </c>
      <c r="E32" s="24">
        <v>25056434</v>
      </c>
      <c r="F32" s="24">
        <v>25056434</v>
      </c>
      <c r="G32" s="24">
        <f t="shared" ref="G32" si="11">+F32-B32</f>
        <v>8335672</v>
      </c>
      <c r="H32" s="7" t="s">
        <v>100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2"/>
        <v>-668078</v>
      </c>
      <c r="P32" s="10">
        <f t="shared" si="3"/>
        <v>8335672</v>
      </c>
      <c r="Q32" s="10">
        <f t="shared" si="4"/>
        <v>7667594</v>
      </c>
      <c r="R32" s="10">
        <f t="shared" si="5"/>
        <v>19013955</v>
      </c>
      <c r="S32" s="10">
        <f t="shared" si="6"/>
        <v>19013955</v>
      </c>
      <c r="T32" s="10">
        <f t="shared" si="7"/>
        <v>19682033</v>
      </c>
      <c r="U32" s="7"/>
    </row>
    <row r="33" spans="1:21">
      <c r="A33" s="15" t="s">
        <v>31</v>
      </c>
      <c r="B33" s="24">
        <v>0</v>
      </c>
      <c r="C33" s="24">
        <v>0</v>
      </c>
      <c r="D33" s="24">
        <f t="shared" si="9"/>
        <v>0</v>
      </c>
      <c r="E33" s="24">
        <v>0</v>
      </c>
      <c r="F33" s="24">
        <v>0</v>
      </c>
      <c r="G33" s="24">
        <f t="shared" si="8"/>
        <v>0</v>
      </c>
      <c r="H33" t="s">
        <v>101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2"/>
        <v>0</v>
      </c>
      <c r="P33" s="10">
        <f t="shared" si="3"/>
        <v>0</v>
      </c>
      <c r="Q33" s="10">
        <f t="shared" si="4"/>
        <v>0</v>
      </c>
      <c r="R33" s="10">
        <f t="shared" si="5"/>
        <v>0</v>
      </c>
      <c r="S33" s="10">
        <f t="shared" si="6"/>
        <v>0</v>
      </c>
      <c r="T33" s="10">
        <f t="shared" si="7"/>
        <v>0</v>
      </c>
      <c r="U33" s="7"/>
    </row>
    <row r="34" spans="1:21">
      <c r="A34" s="15" t="s">
        <v>32</v>
      </c>
      <c r="B34" s="24">
        <v>2040000</v>
      </c>
      <c r="C34" s="24">
        <v>0</v>
      </c>
      <c r="D34" s="24">
        <f t="shared" ref="D34" si="12">B34+C34</f>
        <v>2040000</v>
      </c>
      <c r="E34" s="24">
        <v>1764193.5799999998</v>
      </c>
      <c r="F34" s="24">
        <v>1764193.5799999998</v>
      </c>
      <c r="G34" s="24">
        <f t="shared" si="8"/>
        <v>-275806.42000000016</v>
      </c>
      <c r="H34" s="7" t="s">
        <v>102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2"/>
        <v>40000</v>
      </c>
      <c r="P34" s="10">
        <f t="shared" si="3"/>
        <v>0</v>
      </c>
      <c r="Q34" s="10">
        <f t="shared" si="4"/>
        <v>40000</v>
      </c>
      <c r="R34" s="10">
        <f t="shared" si="5"/>
        <v>851862.94999999984</v>
      </c>
      <c r="S34" s="10">
        <f t="shared" si="6"/>
        <v>851862.94999999984</v>
      </c>
      <c r="T34" s="10">
        <f t="shared" si="7"/>
        <v>811862.95</v>
      </c>
      <c r="U34" s="7"/>
    </row>
    <row r="35" spans="1:21">
      <c r="A35" s="13" t="s">
        <v>33</v>
      </c>
      <c r="B35" s="24">
        <v>0</v>
      </c>
      <c r="C35" s="24">
        <v>0</v>
      </c>
      <c r="D35" s="24">
        <f t="shared" si="9"/>
        <v>0</v>
      </c>
      <c r="E35" s="24">
        <v>0</v>
      </c>
      <c r="F35" s="24">
        <v>0</v>
      </c>
      <c r="G35" s="24">
        <f t="shared" si="8"/>
        <v>0</v>
      </c>
      <c r="H35" t="s">
        <v>103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2"/>
        <v>0</v>
      </c>
      <c r="P35" s="10">
        <f t="shared" si="3"/>
        <v>0</v>
      </c>
      <c r="Q35" s="10">
        <f t="shared" si="4"/>
        <v>0</v>
      </c>
      <c r="R35" s="10">
        <f t="shared" si="5"/>
        <v>0</v>
      </c>
      <c r="S35" s="10">
        <f t="shared" si="6"/>
        <v>0</v>
      </c>
      <c r="T35" s="10">
        <f t="shared" si="7"/>
        <v>0</v>
      </c>
      <c r="U35" s="7"/>
    </row>
    <row r="36" spans="1:21">
      <c r="A36" s="13" t="s">
        <v>34</v>
      </c>
      <c r="B36" s="24">
        <v>0</v>
      </c>
      <c r="C36" s="24">
        <v>0</v>
      </c>
      <c r="D36" s="24">
        <f t="shared" si="9"/>
        <v>0</v>
      </c>
      <c r="E36" s="24">
        <v>0</v>
      </c>
      <c r="F36" s="24">
        <v>0</v>
      </c>
      <c r="G36" s="24">
        <f t="shared" si="8"/>
        <v>0</v>
      </c>
      <c r="H36" t="s">
        <v>104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2"/>
        <v>0</v>
      </c>
      <c r="P36" s="10">
        <f t="shared" si="3"/>
        <v>0</v>
      </c>
      <c r="Q36" s="10">
        <f t="shared" si="4"/>
        <v>0</v>
      </c>
      <c r="R36" s="10">
        <f t="shared" si="5"/>
        <v>0</v>
      </c>
      <c r="S36" s="10">
        <f t="shared" si="6"/>
        <v>0</v>
      </c>
      <c r="T36" s="10">
        <f t="shared" si="7"/>
        <v>0</v>
      </c>
      <c r="U36" s="7"/>
    </row>
    <row r="37" spans="1:21">
      <c r="A37" s="15" t="s">
        <v>35</v>
      </c>
      <c r="B37" s="24">
        <v>0</v>
      </c>
      <c r="C37" s="24">
        <v>0</v>
      </c>
      <c r="D37" s="24">
        <f t="shared" si="9"/>
        <v>0</v>
      </c>
      <c r="E37" s="24">
        <v>0</v>
      </c>
      <c r="F37" s="24">
        <v>0</v>
      </c>
      <c r="G37" s="24">
        <f t="shared" si="8"/>
        <v>0</v>
      </c>
      <c r="H37" t="s">
        <v>105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2"/>
        <v>0</v>
      </c>
      <c r="P37" s="10">
        <f t="shared" si="3"/>
        <v>0</v>
      </c>
      <c r="Q37" s="10">
        <f t="shared" si="4"/>
        <v>0</v>
      </c>
      <c r="R37" s="10">
        <f t="shared" si="5"/>
        <v>0</v>
      </c>
      <c r="S37" s="10">
        <f t="shared" si="6"/>
        <v>0</v>
      </c>
      <c r="T37" s="10">
        <f t="shared" si="7"/>
        <v>0</v>
      </c>
      <c r="U37" s="7"/>
    </row>
    <row r="38" spans="1:21">
      <c r="A38" s="13" t="s">
        <v>36</v>
      </c>
      <c r="B38" s="24">
        <f>SUM(B39:B40)</f>
        <v>1737883</v>
      </c>
      <c r="C38" s="24">
        <f>SUM(C39:C40)</f>
        <v>1584343</v>
      </c>
      <c r="D38" s="24">
        <f t="shared" si="9"/>
        <v>3322226</v>
      </c>
      <c r="E38" s="24">
        <f>SUM(E39:E40)</f>
        <v>3322226</v>
      </c>
      <c r="F38" s="24">
        <f>SUM(F39:F40)</f>
        <v>3322226</v>
      </c>
      <c r="G38" s="24">
        <f t="shared" si="8"/>
        <v>1584343</v>
      </c>
      <c r="H38" s="7" t="s">
        <v>106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2"/>
        <v>-69437</v>
      </c>
      <c r="P38" s="10">
        <f t="shared" si="3"/>
        <v>1584343</v>
      </c>
      <c r="Q38" s="10">
        <f t="shared" si="4"/>
        <v>1514906</v>
      </c>
      <c r="R38" s="10">
        <f t="shared" si="5"/>
        <v>2775010</v>
      </c>
      <c r="S38" s="10">
        <f t="shared" si="6"/>
        <v>2775010</v>
      </c>
      <c r="T38" s="10">
        <f t="shared" si="7"/>
        <v>2844447</v>
      </c>
      <c r="U38" s="7"/>
    </row>
    <row r="39" spans="1:21">
      <c r="A39" s="15" t="s">
        <v>37</v>
      </c>
      <c r="B39" s="24">
        <v>0</v>
      </c>
      <c r="C39" s="24">
        <v>0</v>
      </c>
      <c r="D39" s="24">
        <f t="shared" si="9"/>
        <v>0</v>
      </c>
      <c r="E39" s="24">
        <v>0</v>
      </c>
      <c r="F39" s="24">
        <v>0</v>
      </c>
      <c r="G39" s="24">
        <f t="shared" si="8"/>
        <v>0</v>
      </c>
      <c r="H39" s="7" t="s">
        <v>107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2"/>
        <v>-1807320</v>
      </c>
      <c r="P39" s="10">
        <f t="shared" si="3"/>
        <v>0</v>
      </c>
      <c r="Q39" s="10">
        <f t="shared" si="4"/>
        <v>-1807320</v>
      </c>
      <c r="R39" s="10">
        <f t="shared" si="5"/>
        <v>-547216</v>
      </c>
      <c r="S39" s="10">
        <f t="shared" si="6"/>
        <v>-547216</v>
      </c>
      <c r="T39" s="10">
        <f t="shared" si="7"/>
        <v>1260104</v>
      </c>
      <c r="U39" s="7"/>
    </row>
    <row r="40" spans="1:21">
      <c r="A40" s="15" t="s">
        <v>38</v>
      </c>
      <c r="B40" s="24">
        <v>1737883</v>
      </c>
      <c r="C40" s="24">
        <v>1584343</v>
      </c>
      <c r="D40" s="24">
        <f t="shared" ref="D40" si="13">B40+C40</f>
        <v>3322226</v>
      </c>
      <c r="E40" s="24">
        <v>3322226</v>
      </c>
      <c r="F40" s="24">
        <v>3322226</v>
      </c>
      <c r="G40" s="24">
        <f t="shared" ref="G40" si="14">+F40-B40</f>
        <v>1584343</v>
      </c>
      <c r="H40" t="s">
        <v>108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2"/>
        <v>1737883</v>
      </c>
      <c r="P40" s="10">
        <f t="shared" si="3"/>
        <v>1584343</v>
      </c>
      <c r="Q40" s="10">
        <f t="shared" si="4"/>
        <v>3322226</v>
      </c>
      <c r="R40" s="10">
        <f t="shared" si="5"/>
        <v>3322226</v>
      </c>
      <c r="S40" s="10">
        <f t="shared" si="6"/>
        <v>3322226</v>
      </c>
      <c r="T40" s="10">
        <f t="shared" si="7"/>
        <v>1584343</v>
      </c>
      <c r="U40" s="7"/>
    </row>
    <row r="41" spans="1:21">
      <c r="A41" s="15" t="s">
        <v>39</v>
      </c>
      <c r="B41" s="24">
        <f>SUM(B10:B17,B29,B35,B36,B38)</f>
        <v>3922831242</v>
      </c>
      <c r="C41" s="24">
        <f>SUM(C10:C17,C29,C35,C36,C38)</f>
        <v>1640701743.8899999</v>
      </c>
      <c r="D41" s="24">
        <f t="shared" si="9"/>
        <v>5563532985.8899994</v>
      </c>
      <c r="E41" s="24">
        <f>SUM(E10:E17,E29,E35,E36,E38)</f>
        <v>5318576346.2099991</v>
      </c>
      <c r="F41" s="24">
        <f>SUM(F10:F17,F29,F35,F36,F38)</f>
        <v>5318576346.2099991</v>
      </c>
      <c r="G41" s="24">
        <f t="shared" si="8"/>
        <v>1395745104.2099991</v>
      </c>
      <c r="H41" s="7" t="s">
        <v>109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2"/>
        <v>13986640</v>
      </c>
      <c r="P41" s="10">
        <f t="shared" si="3"/>
        <v>1615660409.2199998</v>
      </c>
      <c r="Q41" s="10">
        <f t="shared" si="4"/>
        <v>1629647049.2199993</v>
      </c>
      <c r="R41" s="10">
        <f t="shared" si="5"/>
        <v>3282817304.3199987</v>
      </c>
      <c r="S41" s="10">
        <f t="shared" si="6"/>
        <v>3295262573.6599989</v>
      </c>
      <c r="T41" s="10">
        <f t="shared" si="7"/>
        <v>3281275933.6599989</v>
      </c>
      <c r="U41" s="7"/>
    </row>
    <row r="42" spans="1:21">
      <c r="A42" s="15" t="s">
        <v>40</v>
      </c>
      <c r="B42" s="14">
        <v>0</v>
      </c>
      <c r="C42" s="14">
        <v>0</v>
      </c>
      <c r="D42" s="14">
        <f t="shared" si="9"/>
        <v>0</v>
      </c>
      <c r="E42" s="14">
        <v>0</v>
      </c>
      <c r="F42" s="14">
        <v>0</v>
      </c>
      <c r="G42" s="14">
        <f t="shared" si="8"/>
        <v>0</v>
      </c>
      <c r="H42" t="s">
        <v>110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2"/>
        <v>0</v>
      </c>
      <c r="P42" s="10">
        <f t="shared" si="3"/>
        <v>0</v>
      </c>
      <c r="Q42" s="10">
        <f t="shared" si="4"/>
        <v>0</v>
      </c>
      <c r="R42" s="10">
        <f t="shared" si="5"/>
        <v>0</v>
      </c>
      <c r="S42" s="10">
        <f t="shared" si="6"/>
        <v>0</v>
      </c>
      <c r="T42" s="10">
        <f t="shared" si="7"/>
        <v>1885525178.03</v>
      </c>
      <c r="U42" s="7"/>
    </row>
    <row r="43" spans="1:21">
      <c r="A43" s="4" t="s">
        <v>41</v>
      </c>
      <c r="B43" s="5"/>
      <c r="C43" s="5"/>
      <c r="D43" s="5"/>
      <c r="E43" s="5"/>
      <c r="F43" s="5"/>
      <c r="G43" s="5"/>
      <c r="H43" t="s">
        <v>111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2"/>
        <v>0</v>
      </c>
      <c r="P43" s="10">
        <f t="shared" si="3"/>
        <v>0</v>
      </c>
      <c r="Q43" s="10">
        <f t="shared" si="4"/>
        <v>0</v>
      </c>
      <c r="R43" s="10">
        <f t="shared" si="5"/>
        <v>0</v>
      </c>
      <c r="S43" s="10">
        <f t="shared" si="6"/>
        <v>0</v>
      </c>
      <c r="T43" s="10">
        <f t="shared" si="7"/>
        <v>0</v>
      </c>
      <c r="U43" s="7"/>
    </row>
    <row r="44" spans="1:21">
      <c r="A44" s="13" t="s">
        <v>42</v>
      </c>
      <c r="B44" s="14">
        <f>SUM(B45:B52)</f>
        <v>645168758</v>
      </c>
      <c r="C44" s="14">
        <f>SUM(C45:C52)</f>
        <v>97683139.840000004</v>
      </c>
      <c r="D44" s="14">
        <f t="shared" si="9"/>
        <v>742851897.84000003</v>
      </c>
      <c r="E44" s="14">
        <f>SUM(E45:E52)</f>
        <v>742851897.83999991</v>
      </c>
      <c r="F44" s="14">
        <f>SUM(F45:F52)</f>
        <v>742851897.83999991</v>
      </c>
      <c r="G44" s="14">
        <f t="shared" si="8"/>
        <v>97683139.839999914</v>
      </c>
      <c r="H44" s="7" t="s">
        <v>112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2"/>
        <v>12336433</v>
      </c>
      <c r="P44" s="10">
        <f t="shared" si="3"/>
        <v>97683139.840000004</v>
      </c>
      <c r="Q44" s="10">
        <f t="shared" si="4"/>
        <v>110019572.84000003</v>
      </c>
      <c r="R44" s="10">
        <f t="shared" si="5"/>
        <v>561952254.83999991</v>
      </c>
      <c r="S44" s="10">
        <f t="shared" si="6"/>
        <v>561952254.83999991</v>
      </c>
      <c r="T44" s="10">
        <f t="shared" si="7"/>
        <v>549615821.83999991</v>
      </c>
      <c r="U44" s="7"/>
    </row>
    <row r="45" spans="1:21">
      <c r="A45" s="15" t="s">
        <v>43</v>
      </c>
      <c r="B45" s="24">
        <v>0</v>
      </c>
      <c r="C45" s="24">
        <v>0</v>
      </c>
      <c r="D45" s="24">
        <f t="shared" si="9"/>
        <v>0</v>
      </c>
      <c r="E45" s="24">
        <v>0</v>
      </c>
      <c r="F45" s="24">
        <v>0</v>
      </c>
      <c r="G45" s="24">
        <f t="shared" si="8"/>
        <v>0</v>
      </c>
      <c r="H45" t="s">
        <v>113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2"/>
        <v>0</v>
      </c>
      <c r="P45" s="10">
        <f t="shared" si="3"/>
        <v>0</v>
      </c>
      <c r="Q45" s="10">
        <f t="shared" si="4"/>
        <v>0</v>
      </c>
      <c r="R45" s="10">
        <f t="shared" si="5"/>
        <v>0</v>
      </c>
      <c r="S45" s="10">
        <f t="shared" si="6"/>
        <v>0</v>
      </c>
      <c r="T45" s="10">
        <f t="shared" si="7"/>
        <v>0</v>
      </c>
      <c r="U45" s="7"/>
    </row>
    <row r="46" spans="1:21">
      <c r="A46" s="15" t="s">
        <v>44</v>
      </c>
      <c r="B46" s="24">
        <v>0</v>
      </c>
      <c r="C46" s="24">
        <v>0</v>
      </c>
      <c r="D46" s="24">
        <f t="shared" si="9"/>
        <v>0</v>
      </c>
      <c r="E46" s="24">
        <v>0</v>
      </c>
      <c r="F46" s="24">
        <v>0</v>
      </c>
      <c r="G46" s="24">
        <f t="shared" si="8"/>
        <v>0</v>
      </c>
      <c r="H46" t="s">
        <v>114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2"/>
        <v>0</v>
      </c>
      <c r="P46" s="10">
        <f t="shared" si="3"/>
        <v>0</v>
      </c>
      <c r="Q46" s="10">
        <f t="shared" si="4"/>
        <v>0</v>
      </c>
      <c r="R46" s="10">
        <f t="shared" si="5"/>
        <v>0</v>
      </c>
      <c r="S46" s="10">
        <f t="shared" si="6"/>
        <v>0</v>
      </c>
      <c r="T46" s="10">
        <f t="shared" si="7"/>
        <v>0</v>
      </c>
      <c r="U46" s="7"/>
    </row>
    <row r="47" spans="1:21">
      <c r="A47" s="15" t="s">
        <v>45</v>
      </c>
      <c r="B47" s="24">
        <v>92954946</v>
      </c>
      <c r="C47" s="24">
        <v>16757659.789999999</v>
      </c>
      <c r="D47" s="24">
        <f t="shared" si="9"/>
        <v>109712605.78999999</v>
      </c>
      <c r="E47" s="24">
        <v>109712605.79000001</v>
      </c>
      <c r="F47" s="24">
        <v>109712605.79000001</v>
      </c>
      <c r="G47" s="24">
        <f t="shared" si="8"/>
        <v>16757659.790000007</v>
      </c>
      <c r="H47" s="7" t="s">
        <v>115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2"/>
        <v>1777414</v>
      </c>
      <c r="P47" s="10">
        <f t="shared" si="3"/>
        <v>16757659.789999999</v>
      </c>
      <c r="Q47" s="10">
        <f t="shared" si="4"/>
        <v>18535073.789999992</v>
      </c>
      <c r="R47" s="10">
        <f t="shared" si="5"/>
        <v>79012384.790000007</v>
      </c>
      <c r="S47" s="10">
        <f t="shared" si="6"/>
        <v>79012384.790000007</v>
      </c>
      <c r="T47" s="10">
        <f t="shared" si="7"/>
        <v>77234970.790000007</v>
      </c>
      <c r="U47" s="7"/>
    </row>
    <row r="48" spans="1:21" ht="17.25">
      <c r="A48" s="30" t="s">
        <v>46</v>
      </c>
      <c r="B48" s="24">
        <v>552213812</v>
      </c>
      <c r="C48" s="24">
        <v>80925480.049999997</v>
      </c>
      <c r="D48" s="24">
        <f t="shared" si="9"/>
        <v>633139292.04999995</v>
      </c>
      <c r="E48" s="24">
        <v>633139292.04999995</v>
      </c>
      <c r="F48" s="24">
        <v>633139292.04999995</v>
      </c>
      <c r="G48" s="24">
        <f t="shared" si="8"/>
        <v>80925480.049999952</v>
      </c>
      <c r="H48" s="7" t="s">
        <v>116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2"/>
        <v>10559019</v>
      </c>
      <c r="P48" s="10">
        <f t="shared" si="3"/>
        <v>80925480.049999997</v>
      </c>
      <c r="Q48" s="10">
        <f t="shared" si="4"/>
        <v>91484499.049999952</v>
      </c>
      <c r="R48" s="10">
        <f t="shared" si="5"/>
        <v>482939870.04999995</v>
      </c>
      <c r="S48" s="10">
        <f t="shared" si="6"/>
        <v>482939870.04999995</v>
      </c>
      <c r="T48" s="10">
        <f t="shared" si="7"/>
        <v>472380851.04999995</v>
      </c>
      <c r="U48" s="7"/>
    </row>
    <row r="49" spans="1:21">
      <c r="A49" s="15" t="s">
        <v>47</v>
      </c>
      <c r="B49" s="31">
        <v>0</v>
      </c>
      <c r="C49" s="31">
        <v>0</v>
      </c>
      <c r="D49" s="24">
        <f t="shared" si="9"/>
        <v>0</v>
      </c>
      <c r="E49" s="31">
        <v>0</v>
      </c>
      <c r="F49" s="31">
        <v>0</v>
      </c>
      <c r="G49" s="24">
        <f t="shared" si="8"/>
        <v>0</v>
      </c>
      <c r="H49" t="s">
        <v>117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2"/>
        <v>0</v>
      </c>
      <c r="P49" s="10">
        <f t="shared" si="3"/>
        <v>0</v>
      </c>
      <c r="Q49" s="10">
        <f t="shared" si="4"/>
        <v>0</v>
      </c>
      <c r="R49" s="10">
        <f t="shared" si="5"/>
        <v>0</v>
      </c>
      <c r="S49" s="10">
        <f t="shared" si="6"/>
        <v>0</v>
      </c>
      <c r="T49" s="10">
        <f t="shared" si="7"/>
        <v>0</v>
      </c>
      <c r="U49" s="7"/>
    </row>
    <row r="50" spans="1:21">
      <c r="A50" s="15" t="s">
        <v>48</v>
      </c>
      <c r="B50" s="24">
        <v>0</v>
      </c>
      <c r="C50" s="24">
        <v>0</v>
      </c>
      <c r="D50" s="24">
        <f t="shared" si="9"/>
        <v>0</v>
      </c>
      <c r="E50" s="24">
        <v>0</v>
      </c>
      <c r="F50" s="24">
        <v>0</v>
      </c>
      <c r="G50" s="24">
        <f t="shared" si="8"/>
        <v>0</v>
      </c>
      <c r="H50" t="s">
        <v>118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2"/>
        <v>0</v>
      </c>
      <c r="P50" s="10">
        <f t="shared" si="3"/>
        <v>0</v>
      </c>
      <c r="Q50" s="10">
        <f t="shared" si="4"/>
        <v>0</v>
      </c>
      <c r="R50" s="10">
        <f t="shared" si="5"/>
        <v>0</v>
      </c>
      <c r="S50" s="10">
        <f t="shared" si="6"/>
        <v>0</v>
      </c>
      <c r="T50" s="10">
        <f t="shared" si="7"/>
        <v>0</v>
      </c>
      <c r="U50" s="7"/>
    </row>
    <row r="51" spans="1:21">
      <c r="A51" s="15" t="s">
        <v>49</v>
      </c>
      <c r="B51" s="24">
        <v>0</v>
      </c>
      <c r="C51" s="24">
        <v>0</v>
      </c>
      <c r="D51" s="24">
        <f t="shared" si="9"/>
        <v>0</v>
      </c>
      <c r="E51" s="24">
        <v>0</v>
      </c>
      <c r="F51" s="24">
        <v>0</v>
      </c>
      <c r="G51" s="24">
        <f t="shared" si="8"/>
        <v>0</v>
      </c>
      <c r="H51" t="s">
        <v>119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2"/>
        <v>0</v>
      </c>
      <c r="P51" s="10">
        <f t="shared" si="3"/>
        <v>0</v>
      </c>
      <c r="Q51" s="10">
        <f t="shared" si="4"/>
        <v>0</v>
      </c>
      <c r="R51" s="10">
        <f t="shared" si="5"/>
        <v>0</v>
      </c>
      <c r="S51" s="10">
        <f t="shared" si="6"/>
        <v>0</v>
      </c>
      <c r="T51" s="10">
        <f t="shared" si="7"/>
        <v>0</v>
      </c>
      <c r="U51" s="7"/>
    </row>
    <row r="52" spans="1:21">
      <c r="A52" s="18" t="s">
        <v>50</v>
      </c>
      <c r="B52" s="32">
        <v>0</v>
      </c>
      <c r="C52" s="32">
        <v>0</v>
      </c>
      <c r="D52" s="24">
        <f t="shared" si="9"/>
        <v>0</v>
      </c>
      <c r="E52" s="32">
        <v>0</v>
      </c>
      <c r="F52" s="32">
        <v>0</v>
      </c>
      <c r="G52" s="24">
        <f t="shared" si="8"/>
        <v>0</v>
      </c>
      <c r="H52" t="s">
        <v>120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2"/>
        <v>0</v>
      </c>
      <c r="P52" s="10">
        <f t="shared" si="3"/>
        <v>0</v>
      </c>
      <c r="Q52" s="10">
        <f t="shared" si="4"/>
        <v>0</v>
      </c>
      <c r="R52" s="10">
        <f t="shared" si="5"/>
        <v>0</v>
      </c>
      <c r="S52" s="10">
        <f t="shared" si="6"/>
        <v>0</v>
      </c>
      <c r="T52" s="10">
        <f t="shared" si="7"/>
        <v>0</v>
      </c>
      <c r="U52" s="7"/>
    </row>
    <row r="53" spans="1:21">
      <c r="A53" s="18" t="s">
        <v>51</v>
      </c>
      <c r="B53" s="24">
        <f>SUM(B54:B57)</f>
        <v>240000000</v>
      </c>
      <c r="C53" s="24">
        <f>SUM(C54:C57)</f>
        <v>262300000</v>
      </c>
      <c r="D53" s="24">
        <f t="shared" si="9"/>
        <v>502300000</v>
      </c>
      <c r="E53" s="24">
        <f>SUM(E54:E57)</f>
        <v>502300000</v>
      </c>
      <c r="F53" s="24">
        <f>SUM(F54:F57)</f>
        <v>502300000</v>
      </c>
      <c r="G53" s="24">
        <f t="shared" si="8"/>
        <v>262300000</v>
      </c>
      <c r="H53" s="7" t="s">
        <v>121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2"/>
        <v>240000000</v>
      </c>
      <c r="P53" s="10">
        <f t="shared" si="3"/>
        <v>262300000</v>
      </c>
      <c r="Q53" s="10">
        <f t="shared" si="4"/>
        <v>502300000</v>
      </c>
      <c r="R53" s="10">
        <f t="shared" si="5"/>
        <v>502300000</v>
      </c>
      <c r="S53" s="10">
        <f t="shared" si="6"/>
        <v>502300000</v>
      </c>
      <c r="T53" s="10">
        <f t="shared" si="7"/>
        <v>262300000</v>
      </c>
      <c r="U53" s="7"/>
    </row>
    <row r="54" spans="1:21">
      <c r="A54" s="13" t="s">
        <v>52</v>
      </c>
      <c r="B54" s="24">
        <v>0</v>
      </c>
      <c r="C54" s="24">
        <v>0</v>
      </c>
      <c r="D54" s="24">
        <f t="shared" si="9"/>
        <v>0</v>
      </c>
      <c r="E54" s="24">
        <v>0</v>
      </c>
      <c r="F54" s="24">
        <v>0</v>
      </c>
      <c r="G54" s="24">
        <f t="shared" si="8"/>
        <v>0</v>
      </c>
      <c r="H54" t="s">
        <v>122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2"/>
        <v>0</v>
      </c>
      <c r="P54" s="10">
        <f t="shared" si="3"/>
        <v>0</v>
      </c>
      <c r="Q54" s="10">
        <f t="shared" si="4"/>
        <v>0</v>
      </c>
      <c r="R54" s="10">
        <f t="shared" si="5"/>
        <v>0</v>
      </c>
      <c r="S54" s="10">
        <f t="shared" si="6"/>
        <v>0</v>
      </c>
      <c r="T54" s="10">
        <f t="shared" si="7"/>
        <v>0</v>
      </c>
      <c r="U54" s="7"/>
    </row>
    <row r="55" spans="1:21">
      <c r="A55" s="13" t="s">
        <v>53</v>
      </c>
      <c r="B55" s="24">
        <v>0</v>
      </c>
      <c r="C55" s="24">
        <v>0</v>
      </c>
      <c r="D55" s="24">
        <f t="shared" si="9"/>
        <v>0</v>
      </c>
      <c r="E55" s="24">
        <v>0</v>
      </c>
      <c r="F55" s="24">
        <v>0</v>
      </c>
      <c r="G55" s="24">
        <f t="shared" si="8"/>
        <v>0</v>
      </c>
      <c r="H55" t="s">
        <v>123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2"/>
        <v>0</v>
      </c>
      <c r="P55" s="10">
        <f t="shared" si="3"/>
        <v>0</v>
      </c>
      <c r="Q55" s="10">
        <f t="shared" si="4"/>
        <v>0</v>
      </c>
      <c r="R55" s="10">
        <f t="shared" si="5"/>
        <v>0</v>
      </c>
      <c r="S55" s="10">
        <f t="shared" si="6"/>
        <v>0</v>
      </c>
      <c r="T55" s="10">
        <f t="shared" si="7"/>
        <v>0</v>
      </c>
      <c r="U55" s="7"/>
    </row>
    <row r="56" spans="1:21">
      <c r="A56" s="13" t="s">
        <v>54</v>
      </c>
      <c r="B56" s="24">
        <v>0</v>
      </c>
      <c r="C56" s="24">
        <v>0</v>
      </c>
      <c r="D56" s="24">
        <f t="shared" si="9"/>
        <v>0</v>
      </c>
      <c r="E56" s="24">
        <v>0</v>
      </c>
      <c r="F56" s="24">
        <v>0</v>
      </c>
      <c r="G56" s="24">
        <f t="shared" si="8"/>
        <v>0</v>
      </c>
      <c r="H56" t="s">
        <v>124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2"/>
        <v>0</v>
      </c>
      <c r="P56" s="10">
        <f t="shared" si="3"/>
        <v>0</v>
      </c>
      <c r="Q56" s="10">
        <f t="shared" si="4"/>
        <v>0</v>
      </c>
      <c r="R56" s="10">
        <f t="shared" si="5"/>
        <v>0</v>
      </c>
      <c r="S56" s="10">
        <f t="shared" si="6"/>
        <v>0</v>
      </c>
      <c r="T56" s="10">
        <f t="shared" si="7"/>
        <v>0</v>
      </c>
      <c r="U56" s="7"/>
    </row>
    <row r="57" spans="1:21">
      <c r="A57" s="13" t="s">
        <v>55</v>
      </c>
      <c r="B57" s="24">
        <v>240000000</v>
      </c>
      <c r="C57" s="24">
        <v>262300000</v>
      </c>
      <c r="D57" s="24">
        <f t="shared" si="9"/>
        <v>502300000</v>
      </c>
      <c r="E57" s="24">
        <v>502300000</v>
      </c>
      <c r="F57" s="24">
        <v>502300000</v>
      </c>
      <c r="G57" s="24">
        <f t="shared" si="8"/>
        <v>262300000</v>
      </c>
      <c r="H57" s="7" t="s">
        <v>125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2"/>
        <v>240000000</v>
      </c>
      <c r="P57" s="10">
        <f t="shared" si="3"/>
        <v>262300000</v>
      </c>
      <c r="Q57" s="10">
        <f t="shared" si="4"/>
        <v>502300000</v>
      </c>
      <c r="R57" s="10">
        <f t="shared" si="5"/>
        <v>502300000</v>
      </c>
      <c r="S57" s="10">
        <f t="shared" si="6"/>
        <v>502300000</v>
      </c>
      <c r="T57" s="10">
        <f t="shared" si="7"/>
        <v>262300000</v>
      </c>
      <c r="U57" s="7"/>
    </row>
    <row r="58" spans="1:21">
      <c r="A58" s="15" t="s">
        <v>56</v>
      </c>
      <c r="B58" s="24">
        <f>SUM(B59:B60)</f>
        <v>0</v>
      </c>
      <c r="C58" s="24">
        <f>SUM(C59:C60)</f>
        <v>0</v>
      </c>
      <c r="D58" s="24">
        <f t="shared" si="9"/>
        <v>0</v>
      </c>
      <c r="E58" s="24">
        <f>SUM(E59:E60)</f>
        <v>0</v>
      </c>
      <c r="F58" s="24">
        <f>SUM(F59:F60)</f>
        <v>0</v>
      </c>
      <c r="G58" s="24">
        <f t="shared" si="8"/>
        <v>0</v>
      </c>
      <c r="H58" s="7" t="s">
        <v>126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2"/>
        <v>0</v>
      </c>
      <c r="P58" s="10">
        <f t="shared" si="3"/>
        <v>0</v>
      </c>
      <c r="Q58" s="10">
        <f t="shared" si="4"/>
        <v>0</v>
      </c>
      <c r="R58" s="10">
        <f t="shared" si="5"/>
        <v>0</v>
      </c>
      <c r="S58" s="10">
        <f t="shared" si="6"/>
        <v>0</v>
      </c>
      <c r="T58" s="10">
        <f t="shared" si="7"/>
        <v>0</v>
      </c>
      <c r="U58" s="7"/>
    </row>
    <row r="59" spans="1:21">
      <c r="A59" s="13" t="s">
        <v>57</v>
      </c>
      <c r="B59" s="24">
        <v>0</v>
      </c>
      <c r="C59" s="24">
        <v>0</v>
      </c>
      <c r="D59" s="24">
        <f t="shared" si="9"/>
        <v>0</v>
      </c>
      <c r="E59" s="24">
        <v>0</v>
      </c>
      <c r="F59" s="24">
        <v>0</v>
      </c>
      <c r="G59" s="24">
        <f t="shared" si="8"/>
        <v>0</v>
      </c>
      <c r="H59" t="s">
        <v>127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2"/>
        <v>0</v>
      </c>
      <c r="P59" s="10">
        <f t="shared" si="3"/>
        <v>0</v>
      </c>
      <c r="Q59" s="10">
        <f t="shared" si="4"/>
        <v>0</v>
      </c>
      <c r="R59" s="10">
        <f t="shared" si="5"/>
        <v>0</v>
      </c>
      <c r="S59" s="10">
        <f t="shared" si="6"/>
        <v>0</v>
      </c>
      <c r="T59" s="10">
        <f t="shared" si="7"/>
        <v>0</v>
      </c>
      <c r="U59" s="7"/>
    </row>
    <row r="60" spans="1:21">
      <c r="A60" s="13" t="s">
        <v>58</v>
      </c>
      <c r="B60" s="14">
        <v>0</v>
      </c>
      <c r="C60" s="14">
        <v>0</v>
      </c>
      <c r="D60" s="14">
        <f t="shared" si="9"/>
        <v>0</v>
      </c>
      <c r="E60" s="14">
        <v>0</v>
      </c>
      <c r="F60" s="14">
        <v>0</v>
      </c>
      <c r="G60" s="14">
        <f t="shared" si="8"/>
        <v>0</v>
      </c>
      <c r="H60" t="s">
        <v>128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2"/>
        <v>0</v>
      </c>
      <c r="P60" s="10">
        <f t="shared" si="3"/>
        <v>0</v>
      </c>
      <c r="Q60" s="10">
        <f t="shared" si="4"/>
        <v>0</v>
      </c>
      <c r="R60" s="10">
        <f t="shared" si="5"/>
        <v>0</v>
      </c>
      <c r="S60" s="10">
        <f t="shared" si="6"/>
        <v>0</v>
      </c>
      <c r="T60" s="10">
        <f t="shared" si="7"/>
        <v>0</v>
      </c>
      <c r="U60" s="7"/>
    </row>
    <row r="61" spans="1:21">
      <c r="A61" s="15" t="s">
        <v>59</v>
      </c>
      <c r="B61" s="14">
        <v>0</v>
      </c>
      <c r="C61" s="14">
        <v>0</v>
      </c>
      <c r="D61" s="14">
        <f t="shared" si="9"/>
        <v>0</v>
      </c>
      <c r="E61" s="14">
        <v>0</v>
      </c>
      <c r="F61" s="14">
        <v>0</v>
      </c>
      <c r="G61" s="14">
        <f t="shared" si="8"/>
        <v>0</v>
      </c>
      <c r="H61" t="s">
        <v>129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2"/>
        <v>0</v>
      </c>
      <c r="P61" s="10">
        <f t="shared" si="3"/>
        <v>0</v>
      </c>
      <c r="Q61" s="10">
        <f t="shared" si="4"/>
        <v>0</v>
      </c>
      <c r="R61" s="10">
        <f t="shared" si="5"/>
        <v>0</v>
      </c>
      <c r="S61" s="10">
        <f t="shared" si="6"/>
        <v>0</v>
      </c>
      <c r="T61" s="10">
        <f t="shared" si="7"/>
        <v>0</v>
      </c>
      <c r="U61" s="7"/>
    </row>
    <row r="62" spans="1:21">
      <c r="A62" s="15" t="s">
        <v>60</v>
      </c>
      <c r="B62" s="14">
        <v>0</v>
      </c>
      <c r="C62" s="14">
        <v>0</v>
      </c>
      <c r="D62" s="14">
        <f t="shared" si="9"/>
        <v>0</v>
      </c>
      <c r="E62" s="14">
        <v>0</v>
      </c>
      <c r="F62" s="14">
        <v>0</v>
      </c>
      <c r="G62" s="14">
        <f t="shared" si="8"/>
        <v>0</v>
      </c>
      <c r="H62" t="s">
        <v>130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2"/>
        <v>0</v>
      </c>
      <c r="P62" s="10">
        <f t="shared" si="3"/>
        <v>0</v>
      </c>
      <c r="Q62" s="10">
        <f t="shared" si="4"/>
        <v>0</v>
      </c>
      <c r="R62" s="10">
        <f t="shared" si="5"/>
        <v>0</v>
      </c>
      <c r="S62" s="10">
        <f t="shared" si="6"/>
        <v>0</v>
      </c>
      <c r="T62" s="10">
        <f t="shared" si="7"/>
        <v>0</v>
      </c>
      <c r="U62" s="7"/>
    </row>
    <row r="63" spans="1:21">
      <c r="A63" s="15" t="s">
        <v>61</v>
      </c>
      <c r="B63" s="14">
        <f>SUM(B44,B53,B58,B61,B62)</f>
        <v>885168758</v>
      </c>
      <c r="C63" s="14">
        <f>SUM(C44,C53,C58,C61,C62)</f>
        <v>359983139.84000003</v>
      </c>
      <c r="D63" s="14">
        <f t="shared" si="9"/>
        <v>1245151897.8400002</v>
      </c>
      <c r="E63" s="14">
        <f>SUM(E44,E53,E58,E61,E62)</f>
        <v>1245151897.8399999</v>
      </c>
      <c r="F63" s="14">
        <f>SUM(F44,F53,F58,F61,F62)</f>
        <v>1245151897.8399999</v>
      </c>
      <c r="G63" s="14">
        <f t="shared" si="8"/>
        <v>359983139.83999991</v>
      </c>
      <c r="H63" s="7" t="s">
        <v>131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2"/>
        <v>252336433</v>
      </c>
      <c r="P63" s="10">
        <f t="shared" si="3"/>
        <v>359983139.84000003</v>
      </c>
      <c r="Q63" s="10">
        <f t="shared" si="4"/>
        <v>612319572.84000015</v>
      </c>
      <c r="R63" s="10">
        <f t="shared" si="5"/>
        <v>1064252254.8399999</v>
      </c>
      <c r="S63" s="10">
        <f t="shared" si="6"/>
        <v>1064252254.8399999</v>
      </c>
      <c r="T63" s="10">
        <f t="shared" si="7"/>
        <v>811915821.83999991</v>
      </c>
      <c r="U63" s="7"/>
    </row>
    <row r="64" spans="1:21">
      <c r="A64" s="15" t="s">
        <v>62</v>
      </c>
      <c r="B64" s="14">
        <f>B65</f>
        <v>0</v>
      </c>
      <c r="C64" s="14">
        <f t="shared" ref="C64:E64" si="15">C65</f>
        <v>0</v>
      </c>
      <c r="D64" s="14">
        <f t="shared" si="9"/>
        <v>0</v>
      </c>
      <c r="E64" s="14">
        <f t="shared" si="15"/>
        <v>0</v>
      </c>
      <c r="F64" s="14">
        <v>0</v>
      </c>
      <c r="G64" s="14">
        <f t="shared" si="8"/>
        <v>0</v>
      </c>
      <c r="H64" t="s">
        <v>132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2"/>
        <v>0</v>
      </c>
      <c r="P64" s="10">
        <f t="shared" si="3"/>
        <v>0</v>
      </c>
      <c r="Q64" s="10">
        <f t="shared" si="4"/>
        <v>0</v>
      </c>
      <c r="R64" s="10">
        <f t="shared" si="5"/>
        <v>0</v>
      </c>
      <c r="S64" s="10">
        <f t="shared" si="6"/>
        <v>0</v>
      </c>
      <c r="T64" s="10">
        <f t="shared" si="7"/>
        <v>0</v>
      </c>
      <c r="U64" s="7"/>
    </row>
    <row r="65" spans="1:21">
      <c r="A65" s="15" t="s">
        <v>63</v>
      </c>
      <c r="B65" s="14">
        <v>0</v>
      </c>
      <c r="C65" s="14">
        <v>0</v>
      </c>
      <c r="D65" s="14">
        <f t="shared" si="9"/>
        <v>0</v>
      </c>
      <c r="E65" s="14">
        <v>0</v>
      </c>
      <c r="F65" s="14">
        <v>0</v>
      </c>
      <c r="G65" s="14">
        <f t="shared" si="8"/>
        <v>0</v>
      </c>
      <c r="H65" t="s">
        <v>133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2"/>
        <v>0</v>
      </c>
      <c r="P65" s="10">
        <f t="shared" si="3"/>
        <v>0</v>
      </c>
      <c r="Q65" s="10">
        <f t="shared" si="4"/>
        <v>0</v>
      </c>
      <c r="R65" s="10">
        <f t="shared" si="5"/>
        <v>0</v>
      </c>
      <c r="S65" s="10">
        <f t="shared" si="6"/>
        <v>0</v>
      </c>
      <c r="T65" s="10">
        <f t="shared" si="7"/>
        <v>0</v>
      </c>
      <c r="U65" s="7"/>
    </row>
    <row r="66" spans="1:21">
      <c r="A66" s="15" t="s">
        <v>64</v>
      </c>
      <c r="B66" s="14">
        <f>SUM(B41,B63,B64)</f>
        <v>4808000000</v>
      </c>
      <c r="C66" s="14">
        <f>SUM(C41,C63,C64)</f>
        <v>2000684883.73</v>
      </c>
      <c r="D66" s="14">
        <f t="shared" si="9"/>
        <v>6808684883.7299995</v>
      </c>
      <c r="E66" s="14">
        <f>SUM(E41,E63,E64)</f>
        <v>6563728244.0499992</v>
      </c>
      <c r="F66" s="14">
        <f>SUM(F41,F63,F64)</f>
        <v>6563728244.0499992</v>
      </c>
      <c r="G66" s="14">
        <f>+F66-B66</f>
        <v>1755728244.0499992</v>
      </c>
      <c r="H66" t="s">
        <v>134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2"/>
        <v>266323073</v>
      </c>
      <c r="P66" s="10">
        <f t="shared" si="3"/>
        <v>1975643549.0599999</v>
      </c>
      <c r="Q66" s="10">
        <f t="shared" si="4"/>
        <v>2241966622.0599995</v>
      </c>
      <c r="R66" s="10">
        <f t="shared" si="5"/>
        <v>4347069559.1599998</v>
      </c>
      <c r="S66" s="10">
        <f t="shared" si="6"/>
        <v>4359514828.499999</v>
      </c>
      <c r="T66" s="10">
        <f t="shared" si="7"/>
        <v>4093191755.499999</v>
      </c>
      <c r="U66" s="7"/>
    </row>
    <row r="67" spans="1:21">
      <c r="A67" s="4" t="s">
        <v>65</v>
      </c>
      <c r="B67" s="5"/>
      <c r="C67" s="11"/>
      <c r="D67" s="11"/>
      <c r="E67" s="11"/>
      <c r="F67" s="11"/>
      <c r="G67" s="5"/>
      <c r="H67" t="s">
        <v>135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2"/>
        <v>0</v>
      </c>
      <c r="P67" s="10">
        <f t="shared" si="3"/>
        <v>0</v>
      </c>
      <c r="Q67" s="10">
        <f t="shared" si="4"/>
        <v>0</v>
      </c>
      <c r="R67" s="10">
        <f t="shared" si="5"/>
        <v>0</v>
      </c>
      <c r="S67" s="10">
        <f t="shared" si="6"/>
        <v>0</v>
      </c>
      <c r="T67" s="10">
        <f t="shared" si="7"/>
        <v>0</v>
      </c>
      <c r="U67" s="7"/>
    </row>
    <row r="68" spans="1:21" ht="17.25">
      <c r="A68" s="16" t="s">
        <v>66</v>
      </c>
      <c r="B68" s="14">
        <v>0</v>
      </c>
      <c r="C68" s="14">
        <v>0</v>
      </c>
      <c r="D68" s="14">
        <f t="shared" si="9"/>
        <v>0</v>
      </c>
      <c r="E68" s="14">
        <v>0</v>
      </c>
      <c r="F68" s="14">
        <v>0</v>
      </c>
      <c r="G68" s="14">
        <v>0</v>
      </c>
      <c r="H68" t="s">
        <v>136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2"/>
        <v>0</v>
      </c>
      <c r="P68" s="10">
        <f t="shared" si="3"/>
        <v>0</v>
      </c>
      <c r="Q68" s="10">
        <f t="shared" si="4"/>
        <v>0</v>
      </c>
      <c r="R68" s="10">
        <f t="shared" si="5"/>
        <v>0</v>
      </c>
      <c r="S68" s="10">
        <f t="shared" si="6"/>
        <v>0</v>
      </c>
      <c r="T68" s="10">
        <f t="shared" si="7"/>
        <v>0</v>
      </c>
      <c r="U68" s="7"/>
    </row>
    <row r="69" spans="1:21" ht="16.5">
      <c r="A69" s="19" t="s">
        <v>67</v>
      </c>
      <c r="B69" s="17">
        <v>0</v>
      </c>
      <c r="C69" s="17">
        <v>0</v>
      </c>
      <c r="D69" s="14">
        <f t="shared" si="9"/>
        <v>0</v>
      </c>
      <c r="E69" s="17">
        <v>0</v>
      </c>
      <c r="F69" s="17">
        <v>0</v>
      </c>
      <c r="G69" s="17">
        <v>0</v>
      </c>
      <c r="H69" t="s">
        <v>137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2"/>
        <v>0</v>
      </c>
      <c r="P69" s="10">
        <f t="shared" si="3"/>
        <v>0</v>
      </c>
      <c r="Q69" s="10">
        <f t="shared" si="4"/>
        <v>0</v>
      </c>
      <c r="R69" s="10">
        <f t="shared" si="5"/>
        <v>0</v>
      </c>
      <c r="S69" s="10">
        <f t="shared" si="6"/>
        <v>0</v>
      </c>
      <c r="T69" s="10">
        <f t="shared" si="7"/>
        <v>0</v>
      </c>
      <c r="U69" s="7"/>
    </row>
    <row r="70" spans="1:21" ht="13.5" thickBot="1">
      <c r="A70" s="20" t="s">
        <v>68</v>
      </c>
      <c r="B70" s="21">
        <v>0</v>
      </c>
      <c r="C70" s="21">
        <v>0</v>
      </c>
      <c r="D70" s="21">
        <f t="shared" si="9"/>
        <v>0</v>
      </c>
      <c r="E70" s="21">
        <v>0</v>
      </c>
      <c r="F70" s="21">
        <v>0</v>
      </c>
      <c r="G70" s="21">
        <v>0</v>
      </c>
      <c r="H70" t="s">
        <v>138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2"/>
        <v>0</v>
      </c>
      <c r="P70" s="10">
        <f t="shared" si="3"/>
        <v>0</v>
      </c>
      <c r="Q70" s="10">
        <f t="shared" si="4"/>
        <v>0</v>
      </c>
      <c r="R70" s="10">
        <f t="shared" si="5"/>
        <v>0</v>
      </c>
      <c r="S70" s="10">
        <f t="shared" si="6"/>
        <v>0</v>
      </c>
      <c r="T70" s="10">
        <f t="shared" si="7"/>
        <v>0</v>
      </c>
      <c r="U70" s="7"/>
    </row>
    <row r="71" spans="1:21">
      <c r="A71" s="22"/>
      <c r="B71" s="23"/>
      <c r="C71" s="23"/>
      <c r="D71" s="23"/>
      <c r="E71" s="23"/>
      <c r="F71" s="23"/>
      <c r="G71" s="23"/>
      <c r="H71"/>
      <c r="I71" s="9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7"/>
    </row>
    <row r="72" spans="1:21">
      <c r="A72" s="22"/>
      <c r="B72" s="23"/>
      <c r="C72" s="23"/>
      <c r="D72" s="23"/>
      <c r="E72" s="23"/>
      <c r="F72" s="23"/>
      <c r="G72" s="23"/>
      <c r="H72"/>
      <c r="I72" s="9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7"/>
    </row>
    <row r="73" spans="1:21">
      <c r="A73" s="22"/>
      <c r="B73" s="23"/>
      <c r="C73" s="23"/>
      <c r="D73" s="23"/>
      <c r="E73" s="23"/>
      <c r="F73" s="23"/>
      <c r="G73" s="23"/>
      <c r="H73"/>
      <c r="I73" s="9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7"/>
    </row>
    <row r="74" spans="1:21">
      <c r="A74" s="22"/>
      <c r="B74" s="23"/>
      <c r="C74" s="23"/>
      <c r="D74" s="23"/>
      <c r="E74" s="23"/>
      <c r="F74" s="23"/>
      <c r="G74" s="23"/>
      <c r="H74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7"/>
    </row>
  </sheetData>
  <mergeCells count="16"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ageMargins left="0.7" right="0.7" top="0.75" bottom="0.75" header="0.3" footer="0.3"/>
  <pageSetup scale="64" orientation="portrait" r:id="rId1"/>
  <ignoredErrors>
    <ignoredError sqref="D17 D29 D41 D44 D53 D58 D63:D66 D38" formula="1"/>
    <ignoredError sqref="B29:C29 B58:C58 E58:F58 E29:F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Antonio Burgos Marin</cp:lastModifiedBy>
  <cp:lastPrinted>2022-01-21T20:26:14Z</cp:lastPrinted>
  <dcterms:created xsi:type="dcterms:W3CDTF">2019-04-11T00:38:54Z</dcterms:created>
  <dcterms:modified xsi:type="dcterms:W3CDTF">2022-01-21T20:26:18Z</dcterms:modified>
</cp:coreProperties>
</file>