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0" yWindow="-15" windowWidth="9630" windowHeight="6960" firstSheet="3" activeTab="3"/>
  </bookViews>
  <sheets>
    <sheet name="Anual 2018" sheetId="2" r:id="rId1"/>
    <sheet name="Anual 2018 corregido" sheetId="5" r:id="rId2"/>
    <sheet name="Anual 2018 corregido (2)" sheetId="6" r:id="rId3"/>
    <sheet name="Anual 2018 corregido_" sheetId="7" r:id="rId4"/>
  </sheets>
  <calcPr calcId="145621"/>
</workbook>
</file>

<file path=xl/calcChain.xml><?xml version="1.0" encoding="utf-8"?>
<calcChain xmlns="http://schemas.openxmlformats.org/spreadsheetml/2006/main">
  <c r="G11" i="7" l="1"/>
  <c r="G30" i="7" l="1"/>
  <c r="G27" i="7"/>
  <c r="G25" i="7"/>
  <c r="G23" i="7"/>
  <c r="G19" i="7"/>
  <c r="G14" i="7"/>
  <c r="G12" i="7"/>
  <c r="B21" i="7" l="1"/>
  <c r="B32" i="7" s="1"/>
  <c r="D15" i="7" l="1"/>
  <c r="D18" i="7"/>
  <c r="E15" i="7" l="1"/>
  <c r="G15" i="7" s="1"/>
  <c r="F15" i="7" l="1"/>
  <c r="E13" i="7"/>
  <c r="B13" i="7"/>
  <c r="B28" i="7"/>
  <c r="B17" i="7" s="1"/>
  <c r="B11" i="7" l="1"/>
  <c r="E31" i="7"/>
  <c r="G31" i="7" s="1"/>
  <c r="E29" i="7"/>
  <c r="E28" i="7"/>
  <c r="D28" i="7"/>
  <c r="C28" i="7"/>
  <c r="C21" i="7" s="1"/>
  <c r="E26" i="7"/>
  <c r="D24" i="7"/>
  <c r="C24" i="7"/>
  <c r="B24" i="7"/>
  <c r="D22" i="7"/>
  <c r="E20" i="7"/>
  <c r="G20" i="7" s="1"/>
  <c r="E18" i="7"/>
  <c r="D17" i="7"/>
  <c r="C10" i="7"/>
  <c r="D16" i="7"/>
  <c r="F13" i="7"/>
  <c r="D13" i="7"/>
  <c r="F26" i="7" l="1"/>
  <c r="F24" i="7" s="1"/>
  <c r="G26" i="7"/>
  <c r="F18" i="7"/>
  <c r="F17" i="7" s="1"/>
  <c r="G18" i="7"/>
  <c r="E22" i="7"/>
  <c r="F22" i="7" s="1"/>
  <c r="F21" i="7" s="1"/>
  <c r="F29" i="7"/>
  <c r="F28" i="7" s="1"/>
  <c r="G29" i="7"/>
  <c r="F10" i="7"/>
  <c r="E16" i="7"/>
  <c r="G16" i="7"/>
  <c r="G28" i="7"/>
  <c r="D10" i="7"/>
  <c r="G13" i="7"/>
  <c r="E17" i="7"/>
  <c r="E10" i="7" s="1"/>
  <c r="C32" i="7"/>
  <c r="D21" i="7"/>
  <c r="F16" i="7"/>
  <c r="E24" i="7"/>
  <c r="G24" i="7" s="1"/>
  <c r="F29" i="6"/>
  <c r="E29" i="6"/>
  <c r="F27" i="6"/>
  <c r="E27" i="6"/>
  <c r="F26" i="6"/>
  <c r="E26" i="6"/>
  <c r="D26" i="6"/>
  <c r="C26" i="6"/>
  <c r="B26" i="6"/>
  <c r="B19" i="6" s="1"/>
  <c r="B30" i="6" s="1"/>
  <c r="E25" i="6"/>
  <c r="F25" i="6" s="1"/>
  <c r="D25" i="6"/>
  <c r="F24" i="6"/>
  <c r="F22" i="6" s="1"/>
  <c r="E24" i="6"/>
  <c r="G22" i="6"/>
  <c r="E22" i="6"/>
  <c r="E19" i="6" s="1"/>
  <c r="D22" i="6"/>
  <c r="C22" i="6"/>
  <c r="B22" i="6"/>
  <c r="G20" i="6"/>
  <c r="E20" i="6"/>
  <c r="F20" i="6" s="1"/>
  <c r="F19" i="6" s="1"/>
  <c r="D20" i="6"/>
  <c r="G19" i="6"/>
  <c r="D19" i="6"/>
  <c r="D30" i="6" s="1"/>
  <c r="C19" i="6"/>
  <c r="C30" i="6" s="1"/>
  <c r="F18" i="6"/>
  <c r="E18" i="6"/>
  <c r="F16" i="6"/>
  <c r="F15" i="6" s="1"/>
  <c r="E16" i="6"/>
  <c r="E15" i="6"/>
  <c r="D15" i="6"/>
  <c r="C15" i="6"/>
  <c r="B15" i="6"/>
  <c r="E14" i="6"/>
  <c r="F14" i="6" s="1"/>
  <c r="D14" i="6"/>
  <c r="F11" i="6"/>
  <c r="E11" i="6"/>
  <c r="D11" i="6"/>
  <c r="F9" i="6"/>
  <c r="D9" i="6"/>
  <c r="E9" i="6" s="1"/>
  <c r="E8" i="6" s="1"/>
  <c r="D8" i="6"/>
  <c r="C8" i="6"/>
  <c r="B8" i="6"/>
  <c r="C15" i="5"/>
  <c r="B15" i="5"/>
  <c r="C22" i="5"/>
  <c r="B22" i="5"/>
  <c r="C26" i="5"/>
  <c r="B26" i="5"/>
  <c r="G22" i="7" l="1"/>
  <c r="E21" i="7"/>
  <c r="E32" i="7" s="1"/>
  <c r="G17" i="7"/>
  <c r="G10" i="7" s="1"/>
  <c r="D32" i="7"/>
  <c r="F32" i="7"/>
  <c r="F30" i="6"/>
  <c r="E30" i="6"/>
  <c r="F8" i="6"/>
  <c r="G9" i="6"/>
  <c r="G8" i="6" s="1"/>
  <c r="G30" i="6" s="1"/>
  <c r="E29" i="5"/>
  <c r="F29" i="5" s="1"/>
  <c r="E27" i="5"/>
  <c r="E26" i="5" s="1"/>
  <c r="D26" i="5"/>
  <c r="D25" i="5"/>
  <c r="E25" i="5" s="1"/>
  <c r="F25" i="5" s="1"/>
  <c r="E24" i="5"/>
  <c r="E22" i="5" s="1"/>
  <c r="G22" i="5"/>
  <c r="D22" i="5"/>
  <c r="D20" i="5"/>
  <c r="E18" i="5"/>
  <c r="F18" i="5" s="1"/>
  <c r="E16" i="5"/>
  <c r="E15" i="5" s="1"/>
  <c r="D15" i="5"/>
  <c r="D14" i="5"/>
  <c r="E14" i="5" s="1"/>
  <c r="F14" i="5" s="1"/>
  <c r="F11" i="5"/>
  <c r="E11" i="5"/>
  <c r="D11" i="5"/>
  <c r="D9" i="5"/>
  <c r="F9" i="5" s="1"/>
  <c r="C8" i="5"/>
  <c r="B8" i="5"/>
  <c r="G21" i="7" l="1"/>
  <c r="G32" i="7"/>
  <c r="C19" i="5"/>
  <c r="C30" i="5" s="1"/>
  <c r="B19" i="5"/>
  <c r="B30" i="5" s="1"/>
  <c r="D19" i="5"/>
  <c r="F24" i="5"/>
  <c r="F22" i="5" s="1"/>
  <c r="F16" i="5"/>
  <c r="F15" i="5" s="1"/>
  <c r="F8" i="5" s="1"/>
  <c r="D8" i="5"/>
  <c r="E9" i="5"/>
  <c r="E20" i="5"/>
  <c r="F27" i="5"/>
  <c r="F26" i="5" s="1"/>
  <c r="B15" i="2"/>
  <c r="E29" i="2"/>
  <c r="F29" i="2" s="1"/>
  <c r="E27" i="2"/>
  <c r="F27" i="2" s="1"/>
  <c r="F26" i="2" s="1"/>
  <c r="E26" i="2"/>
  <c r="D26" i="2"/>
  <c r="C26" i="2"/>
  <c r="B26" i="2"/>
  <c r="B19" i="2" s="1"/>
  <c r="E25" i="2"/>
  <c r="F25" i="2" s="1"/>
  <c r="D25" i="2"/>
  <c r="E24" i="2"/>
  <c r="F24" i="2" s="1"/>
  <c r="F22" i="2" s="1"/>
  <c r="G22" i="2"/>
  <c r="D22" i="2"/>
  <c r="C22" i="2"/>
  <c r="C19" i="2" s="1"/>
  <c r="C30" i="2" s="1"/>
  <c r="B22" i="2"/>
  <c r="D20" i="2"/>
  <c r="D19" i="2" s="1"/>
  <c r="E18" i="2"/>
  <c r="F18" i="2" s="1"/>
  <c r="E16" i="2"/>
  <c r="E15" i="2" s="1"/>
  <c r="D15" i="2"/>
  <c r="D14" i="2"/>
  <c r="E14" i="2" s="1"/>
  <c r="F14" i="2" s="1"/>
  <c r="F11" i="2"/>
  <c r="E11" i="2"/>
  <c r="D11" i="2"/>
  <c r="D9" i="2"/>
  <c r="D8" i="2" s="1"/>
  <c r="C8" i="2"/>
  <c r="B8" i="2"/>
  <c r="D30" i="5" l="1"/>
  <c r="G9" i="5"/>
  <c r="G8" i="5" s="1"/>
  <c r="E8" i="5"/>
  <c r="F20" i="5"/>
  <c r="E19" i="5"/>
  <c r="G20" i="5"/>
  <c r="G19" i="5" s="1"/>
  <c r="E20" i="2"/>
  <c r="F20" i="2" s="1"/>
  <c r="D30" i="2"/>
  <c r="B30" i="2"/>
  <c r="E9" i="2"/>
  <c r="E8" i="2" s="1"/>
  <c r="F9" i="2"/>
  <c r="F16" i="2"/>
  <c r="F15" i="2" s="1"/>
  <c r="E22" i="2"/>
  <c r="F19" i="5" l="1"/>
  <c r="F30" i="5" s="1"/>
  <c r="G30" i="5"/>
  <c r="E30" i="5"/>
  <c r="F19" i="2"/>
  <c r="E19" i="2"/>
  <c r="E30" i="2" s="1"/>
  <c r="G20" i="2"/>
  <c r="G19" i="2" s="1"/>
  <c r="G9" i="2"/>
  <c r="G8" i="2" s="1"/>
  <c r="F8" i="2"/>
  <c r="F30" i="2" s="1"/>
  <c r="G30" i="2" l="1"/>
</calcChain>
</file>

<file path=xl/sharedStrings.xml><?xml version="1.0" encoding="utf-8"?>
<sst xmlns="http://schemas.openxmlformats.org/spreadsheetml/2006/main" count="151" uniqueCount="38">
  <si>
    <t>NOMBRE DEL ENTE PÚBLICO (a)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</si>
  <si>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</si>
  <si>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</si>
  <si>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</si>
  <si>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</si>
  <si>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</si>
  <si>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</si>
  <si>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</si>
  <si>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</si>
  <si>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</si>
  <si>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</si>
  <si>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</si>
  <si>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</si>
  <si>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</si>
  <si>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</si>
  <si>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</si>
  <si>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</si>
  <si>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</si>
  <si>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</si>
  <si>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</si>
  <si>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</si>
  <si>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</si>
  <si>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</si>
  <si>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</si>
  <si>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</si>
  <si>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</si>
  <si>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</si>
  <si>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SECRETARIO DE FINANZAS</t>
  </si>
  <si>
    <t>Elaboró:  LIC.  FRANCISCO JOSE MARTINEZ DOMINGUEZ</t>
  </si>
  <si>
    <t xml:space="preserve">I. Gasto No Etiquetado (I=A+B+C+D+E+F) </t>
  </si>
  <si>
    <t xml:space="preserve">II. Gasto Etiquetado (II=A+B+C+D+E+F) </t>
  </si>
  <si>
    <t>Del 1 de Enero al 31 de Diciembre de 2018 (b)</t>
  </si>
  <si>
    <t>Bajo protesta de decir verdad declaramos que los Estados Financieros y sus notas son razonablemente correctos y responsabilidad del emisor</t>
  </si>
  <si>
    <t>Autorizó:   MIGUEL ANTONIO PARRODI ESPINOSA</t>
  </si>
  <si>
    <t>SINDICO-A</t>
  </si>
  <si>
    <t>SECRETARÍA DE ADMINISTRACIÓN</t>
  </si>
  <si>
    <t>DIRECCIÓN DE RECURSOS HUMANOS</t>
  </si>
  <si>
    <t xml:space="preserve">         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</si>
</sst>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0" fillId="3" borderId="0" xfId="0" applyFill="1"/>
    <xf numFmtId="3" fontId="0" fillId="0" borderId="0" xfId="0" applyNumberFormat="1"/>
    <xf numFmtId="3" fontId="4" fillId="0" borderId="1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3" fillId="0" borderId="1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0" fillId="3" borderId="0" xfId="0" applyNumberFormat="1" applyFill="1"/>
    <xf numFmtId="3" fontId="4" fillId="3" borderId="1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0" fillId="0" borderId="0" xfId="0" applyBorder="1"/>
    <xf numFmtId="3" fontId="3" fillId="3" borderId="14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0" fillId="0" borderId="7" xfId="0" applyBorder="1"/>
    <xf numFmtId="3" fontId="0" fillId="0" borderId="7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3" fontId="4" fillId="0" borderId="13" xfId="0" applyNumberFormat="1" applyFont="1" applyBorder="1" applyAlignment="1">
      <alignment horizontal="right" vertical="center" wrapText="1"/>
    </xf>
    <xf numFmtId="3" fontId="1" fillId="3" borderId="19" xfId="0" applyNumberFormat="1" applyFont="1" applyFill="1" applyBorder="1"/>
    <xf numFmtId="3" fontId="1" fillId="3" borderId="18" xfId="0" applyNumberFormat="1" applyFont="1" applyFill="1" applyBorder="1"/>
    <xf numFmtId="3" fontId="1" fillId="3" borderId="20" xfId="0" applyNumberFormat="1" applyFont="1" applyFill="1" applyBorder="1"/>
    <xf numFmtId="3" fontId="2" fillId="3" borderId="17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5" zoomScaleNormal="100" workbookViewId="0">
      <selection activeCell="B35" sqref="B35"/>
    </sheetView>
  </sheetViews>
  <sheetFormatPr baseColWidth="10" defaultRowHeight="15" x14ac:dyDescent="0.25"/>
  <cols>
    <col min="1" max="1" width="41.140625" customWidth="1"/>
    <col min="2" max="2" width="12.7109375" bestFit="1" customWidth="1"/>
    <col min="3" max="3" width="12.7109375" customWidth="1"/>
    <col min="4" max="4" width="17.140625" customWidth="1"/>
    <col min="6" max="6" width="15.28515625" bestFit="1" customWidth="1"/>
    <col min="8" max="8" width="12.7109375" bestFit="1" customWidth="1"/>
  </cols>
  <sheetData>
    <row r="1" spans="1:9" ht="12.6" customHeight="1" x14ac:dyDescent="0.25">
      <c r="A1" s="52" t="s">
        <v>0</v>
      </c>
      <c r="B1" s="53"/>
      <c r="C1" s="53"/>
      <c r="D1" s="53"/>
      <c r="E1" s="53"/>
      <c r="F1" s="53"/>
      <c r="G1" s="54"/>
    </row>
    <row r="2" spans="1:9" ht="13.15" customHeight="1" x14ac:dyDescent="0.25">
      <c r="A2" s="55" t="s">
        <v>1</v>
      </c>
      <c r="B2" s="56"/>
      <c r="C2" s="56"/>
      <c r="D2" s="56"/>
      <c r="E2" s="56"/>
      <c r="F2" s="56"/>
      <c r="G2" s="57"/>
    </row>
    <row r="3" spans="1:9" ht="12.6" customHeight="1" x14ac:dyDescent="0.25">
      <c r="A3" s="55" t="s">
        <v>2</v>
      </c>
      <c r="B3" s="56"/>
      <c r="C3" s="56"/>
      <c r="D3" s="56"/>
      <c r="E3" s="56"/>
      <c r="F3" s="56"/>
      <c r="G3" s="57"/>
    </row>
    <row r="4" spans="1:9" ht="10.15" customHeight="1" x14ac:dyDescent="0.3">
      <c r="A4" s="55" t="s">
        <v>31</v>
      </c>
      <c r="B4" s="56"/>
      <c r="C4" s="56"/>
      <c r="D4" s="56"/>
      <c r="E4" s="56"/>
      <c r="F4" s="56"/>
      <c r="G4" s="57"/>
    </row>
    <row r="5" spans="1:9" ht="10.15" customHeight="1" thickBot="1" x14ac:dyDescent="0.35">
      <c r="A5" s="58" t="s">
        <v>3</v>
      </c>
      <c r="B5" s="59"/>
      <c r="C5" s="59"/>
      <c r="D5" s="59"/>
      <c r="E5" s="59"/>
      <c r="F5" s="59"/>
      <c r="G5" s="60"/>
    </row>
    <row r="6" spans="1:9" ht="15.75" thickBot="1" x14ac:dyDescent="0.3">
      <c r="A6" s="61" t="s">
        <v>4</v>
      </c>
      <c r="B6" s="63" t="s">
        <v>5</v>
      </c>
      <c r="C6" s="64"/>
      <c r="D6" s="64"/>
      <c r="E6" s="64"/>
      <c r="F6" s="65"/>
      <c r="G6" s="66" t="s">
        <v>6</v>
      </c>
    </row>
    <row r="7" spans="1:9" ht="26.25" thickBot="1" x14ac:dyDescent="0.3">
      <c r="A7" s="62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67"/>
    </row>
    <row r="8" spans="1:9" thickTop="1" x14ac:dyDescent="0.3">
      <c r="A8" s="2" t="s">
        <v>29</v>
      </c>
      <c r="B8" s="3">
        <f>+B9+B10+B11+B14+B15+B18</f>
        <v>104137473</v>
      </c>
      <c r="C8" s="4">
        <f>+C9+C10+C11+C14+C15+C18</f>
        <v>-35064990</v>
      </c>
      <c r="D8" s="4">
        <f t="shared" ref="D8:F8" si="0">+D9+D10+D11+D14+D15+D18</f>
        <v>72245729.090000004</v>
      </c>
      <c r="E8" s="4">
        <f t="shared" si="0"/>
        <v>72245729.090000004</v>
      </c>
      <c r="F8" s="4">
        <f t="shared" si="0"/>
        <v>72245729.090000004</v>
      </c>
      <c r="G8" s="5">
        <f>+G9+G11+G14+G15</f>
        <v>0</v>
      </c>
    </row>
    <row r="9" spans="1:9" x14ac:dyDescent="0.25">
      <c r="A9" s="6" t="s">
        <v>12</v>
      </c>
      <c r="B9" s="7">
        <v>72343926</v>
      </c>
      <c r="C9" s="8">
        <v>-34136056</v>
      </c>
      <c r="D9" s="8">
        <f>+B9+C9</f>
        <v>38207870</v>
      </c>
      <c r="E9" s="8">
        <f>+D9</f>
        <v>38207870</v>
      </c>
      <c r="F9" s="8">
        <f>+D9</f>
        <v>38207870</v>
      </c>
      <c r="G9" s="9">
        <f>+D9-E9</f>
        <v>0</v>
      </c>
      <c r="H9" s="14"/>
    </row>
    <row r="10" spans="1:9" ht="14.45" x14ac:dyDescent="0.3">
      <c r="A10" s="6" t="s">
        <v>13</v>
      </c>
      <c r="B10" s="7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4"/>
    </row>
    <row r="11" spans="1:9" s="13" customFormat="1" ht="14.45" x14ac:dyDescent="0.3">
      <c r="A11" s="10" t="s">
        <v>14</v>
      </c>
      <c r="B11" s="11">
        <v>0</v>
      </c>
      <c r="C11" s="11">
        <v>0</v>
      </c>
      <c r="D11" s="11">
        <f>+D12+D13</f>
        <v>0</v>
      </c>
      <c r="E11" s="11">
        <f t="shared" ref="E11:F11" si="1">+E12+E13</f>
        <v>0</v>
      </c>
      <c r="F11" s="11">
        <f t="shared" si="1"/>
        <v>0</v>
      </c>
      <c r="G11" s="12">
        <v>0</v>
      </c>
      <c r="H11" s="27"/>
    </row>
    <row r="12" spans="1:9" ht="14.45" x14ac:dyDescent="0.3">
      <c r="A12" s="10" t="s">
        <v>15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4"/>
    </row>
    <row r="13" spans="1:9" x14ac:dyDescent="0.25">
      <c r="A13" s="10" t="s">
        <v>16</v>
      </c>
      <c r="B13" s="11">
        <v>0</v>
      </c>
      <c r="C13" s="11">
        <v>0</v>
      </c>
      <c r="D13" s="41">
        <v>0</v>
      </c>
      <c r="E13" s="40">
        <v>0</v>
      </c>
      <c r="F13" s="42">
        <v>0</v>
      </c>
      <c r="G13" s="12">
        <v>0</v>
      </c>
      <c r="H13" s="14"/>
    </row>
    <row r="14" spans="1:9" x14ac:dyDescent="0.25">
      <c r="A14" s="10" t="s">
        <v>17</v>
      </c>
      <c r="B14" s="7">
        <v>30000000</v>
      </c>
      <c r="C14" s="28">
        <v>-928934</v>
      </c>
      <c r="D14" s="12">
        <f>+B14+C14</f>
        <v>29071066</v>
      </c>
      <c r="E14" s="12">
        <f>+D14</f>
        <v>29071066</v>
      </c>
      <c r="F14" s="12">
        <f>+E14</f>
        <v>29071066</v>
      </c>
      <c r="G14" s="12">
        <v>0</v>
      </c>
    </row>
    <row r="15" spans="1:9" ht="25.5" x14ac:dyDescent="0.25">
      <c r="A15" s="10" t="s">
        <v>18</v>
      </c>
      <c r="B15" s="11">
        <f>+B16+B17</f>
        <v>1793547</v>
      </c>
      <c r="C15" s="11">
        <v>0</v>
      </c>
      <c r="D15" s="11">
        <f>+D16+D17</f>
        <v>1793547</v>
      </c>
      <c r="E15" s="11">
        <f t="shared" ref="E15:F15" si="2">+E16+E17</f>
        <v>1793547</v>
      </c>
      <c r="F15" s="11">
        <f t="shared" si="2"/>
        <v>1793547</v>
      </c>
      <c r="G15" s="12">
        <v>0</v>
      </c>
      <c r="H15" s="14"/>
    </row>
    <row r="16" spans="1:9" ht="14.45" x14ac:dyDescent="0.3">
      <c r="A16" s="24" t="s">
        <v>19</v>
      </c>
      <c r="B16" s="11">
        <v>1793547</v>
      </c>
      <c r="C16" s="11">
        <v>0</v>
      </c>
      <c r="D16" s="11">
        <v>1793547</v>
      </c>
      <c r="E16" s="11">
        <f>+D16</f>
        <v>1793547</v>
      </c>
      <c r="F16" s="11">
        <f>+E16</f>
        <v>1793547</v>
      </c>
      <c r="G16" s="12">
        <v>0</v>
      </c>
      <c r="I16" s="14"/>
    </row>
    <row r="17" spans="1:9" ht="14.45" x14ac:dyDescent="0.3">
      <c r="A17" s="16" t="s">
        <v>20</v>
      </c>
      <c r="B17" s="17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9" ht="14.45" x14ac:dyDescent="0.3">
      <c r="A18" s="6" t="s">
        <v>21</v>
      </c>
      <c r="B18" s="7">
        <v>0</v>
      </c>
      <c r="C18" s="7">
        <v>0</v>
      </c>
      <c r="D18" s="7">
        <v>3173246.0900000003</v>
      </c>
      <c r="E18" s="7">
        <f>+D18</f>
        <v>3173246.0900000003</v>
      </c>
      <c r="F18" s="7">
        <f>+E18</f>
        <v>3173246.0900000003</v>
      </c>
      <c r="G18" s="9">
        <v>0</v>
      </c>
    </row>
    <row r="19" spans="1:9" ht="14.45" x14ac:dyDescent="0.3">
      <c r="A19" s="18" t="s">
        <v>30</v>
      </c>
      <c r="B19" s="7">
        <f>+B20+B21+B22+B25+B26+B29</f>
        <v>1497804246</v>
      </c>
      <c r="C19" s="19">
        <f>+C20+C21+C22+C25+C26+C29</f>
        <v>-97909940</v>
      </c>
      <c r="D19" s="7">
        <f>+D20+D24+D27+D25+D29</f>
        <v>1448496531.1400001</v>
      </c>
      <c r="E19" s="7">
        <f t="shared" ref="E19:F19" si="3">+E20+E21+E22+E25+E26+E29</f>
        <v>1448496531.1400001</v>
      </c>
      <c r="F19" s="7">
        <f t="shared" si="3"/>
        <v>1448496531.1400001</v>
      </c>
      <c r="G19" s="7">
        <f>+G20+G21+G22+G25+G26+G29</f>
        <v>0</v>
      </c>
      <c r="H19" s="14"/>
    </row>
    <row r="20" spans="1:9" x14ac:dyDescent="0.25">
      <c r="A20" s="6" t="s">
        <v>12</v>
      </c>
      <c r="B20" s="7">
        <v>1045568247</v>
      </c>
      <c r="C20" s="8">
        <v>-47176437</v>
      </c>
      <c r="D20" s="15">
        <f>+B20+C20</f>
        <v>998391810</v>
      </c>
      <c r="E20" s="15">
        <f>+D20</f>
        <v>998391810</v>
      </c>
      <c r="F20" s="15">
        <f>+E20</f>
        <v>998391810</v>
      </c>
      <c r="G20" s="9">
        <f>+D20-E20</f>
        <v>0</v>
      </c>
      <c r="H20" s="20"/>
      <c r="I20" s="14"/>
    </row>
    <row r="21" spans="1:9" ht="14.45" x14ac:dyDescent="0.3">
      <c r="A21" s="6" t="s">
        <v>13</v>
      </c>
      <c r="B21" s="7">
        <v>0</v>
      </c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21"/>
      <c r="I21" s="22"/>
    </row>
    <row r="22" spans="1:9" ht="14.45" x14ac:dyDescent="0.3">
      <c r="A22" s="6" t="s">
        <v>14</v>
      </c>
      <c r="B22" s="7">
        <f>+B23+B24</f>
        <v>4015428</v>
      </c>
      <c r="C22" s="7">
        <f t="shared" ref="C22" si="4">+C23+C24</f>
        <v>0</v>
      </c>
      <c r="D22" s="7">
        <f>+D23+D24</f>
        <v>4015428.24</v>
      </c>
      <c r="E22" s="7">
        <f>+E23+E24</f>
        <v>4015428.24</v>
      </c>
      <c r="F22" s="7">
        <f>+F23+F24</f>
        <v>4015428.24</v>
      </c>
      <c r="G22" s="7">
        <f t="shared" ref="G22" si="5">+G23+G24</f>
        <v>0</v>
      </c>
      <c r="H22" s="14"/>
    </row>
    <row r="23" spans="1:9" ht="14.45" x14ac:dyDescent="0.3">
      <c r="A23" s="6" t="s">
        <v>22</v>
      </c>
      <c r="B23" s="17">
        <v>0</v>
      </c>
      <c r="C23" s="23">
        <v>0</v>
      </c>
      <c r="D23" s="17">
        <v>0</v>
      </c>
      <c r="E23" s="17">
        <v>0</v>
      </c>
      <c r="F23" s="17">
        <v>0</v>
      </c>
      <c r="G23" s="9">
        <v>0</v>
      </c>
      <c r="H23" s="14"/>
    </row>
    <row r="24" spans="1:9" x14ac:dyDescent="0.25">
      <c r="A24" s="10" t="s">
        <v>23</v>
      </c>
      <c r="B24" s="11">
        <v>4015428</v>
      </c>
      <c r="C24" s="33">
        <v>0</v>
      </c>
      <c r="D24" s="11">
        <v>4015428.24</v>
      </c>
      <c r="E24" s="11">
        <f>+D24</f>
        <v>4015428.24</v>
      </c>
      <c r="F24" s="11">
        <f>+E24</f>
        <v>4015428.24</v>
      </c>
      <c r="G24" s="12">
        <v>0</v>
      </c>
      <c r="H24" s="14"/>
    </row>
    <row r="25" spans="1:9" x14ac:dyDescent="0.25">
      <c r="A25" s="6" t="s">
        <v>17</v>
      </c>
      <c r="B25" s="7">
        <v>446271648</v>
      </c>
      <c r="C25" s="8">
        <v>-50733503</v>
      </c>
      <c r="D25" s="12">
        <f>+B25+C25</f>
        <v>395538145</v>
      </c>
      <c r="E25" s="9">
        <f t="shared" ref="E25:F25" si="6">+D25</f>
        <v>395538145</v>
      </c>
      <c r="F25" s="9">
        <f t="shared" si="6"/>
        <v>395538145</v>
      </c>
      <c r="G25" s="9">
        <v>0</v>
      </c>
      <c r="H25" s="14"/>
      <c r="I25" s="14"/>
    </row>
    <row r="26" spans="1:9" ht="25.5" x14ac:dyDescent="0.25">
      <c r="A26" s="6" t="s">
        <v>18</v>
      </c>
      <c r="B26" s="7">
        <f>+B27+B28</f>
        <v>1948923</v>
      </c>
      <c r="C26" s="7">
        <f t="shared" ref="C26" si="7">+C27+C28</f>
        <v>0</v>
      </c>
      <c r="D26" s="7">
        <f>+D27+D28</f>
        <v>1948923.18</v>
      </c>
      <c r="E26" s="7">
        <f t="shared" ref="E26:F26" si="8">+E27+E28</f>
        <v>1948923.18</v>
      </c>
      <c r="F26" s="7">
        <f t="shared" si="8"/>
        <v>1948923.18</v>
      </c>
      <c r="G26" s="7">
        <v>0</v>
      </c>
      <c r="H26" s="14"/>
    </row>
    <row r="27" spans="1:9" s="13" customFormat="1" ht="14.45" x14ac:dyDescent="0.3">
      <c r="A27" s="24" t="s">
        <v>24</v>
      </c>
      <c r="B27" s="11">
        <v>1948923</v>
      </c>
      <c r="C27" s="25">
        <v>0</v>
      </c>
      <c r="D27" s="26">
        <v>1948923.18</v>
      </c>
      <c r="E27" s="26">
        <f>+D27</f>
        <v>1948923.18</v>
      </c>
      <c r="F27" s="26">
        <f>+E27</f>
        <v>1948923.18</v>
      </c>
      <c r="G27" s="11">
        <v>0</v>
      </c>
      <c r="H27" s="27"/>
      <c r="I27" s="27"/>
    </row>
    <row r="28" spans="1:9" ht="14.45" x14ac:dyDescent="0.3">
      <c r="A28" s="16" t="s">
        <v>25</v>
      </c>
      <c r="B28" s="7">
        <v>0</v>
      </c>
      <c r="C28" s="19">
        <v>0</v>
      </c>
      <c r="D28" s="19">
        <v>0</v>
      </c>
      <c r="E28" s="19">
        <v>0</v>
      </c>
      <c r="F28" s="19">
        <v>0</v>
      </c>
      <c r="G28" s="7">
        <v>0</v>
      </c>
    </row>
    <row r="29" spans="1:9" ht="14.45" x14ac:dyDescent="0.3">
      <c r="A29" s="6" t="s">
        <v>21</v>
      </c>
      <c r="B29" s="7">
        <v>0</v>
      </c>
      <c r="C29" s="8">
        <v>0</v>
      </c>
      <c r="D29" s="28">
        <v>48602224.719999991</v>
      </c>
      <c r="E29" s="15">
        <f>+D29</f>
        <v>48602224.719999991</v>
      </c>
      <c r="F29" s="15">
        <f>+E29</f>
        <v>48602224.719999991</v>
      </c>
      <c r="G29" s="9">
        <v>0</v>
      </c>
    </row>
    <row r="30" spans="1:9" ht="28.15" thickBot="1" x14ac:dyDescent="0.35">
      <c r="A30" s="29" t="s">
        <v>26</v>
      </c>
      <c r="B30" s="30">
        <f>+B19+B8</f>
        <v>1601941719</v>
      </c>
      <c r="C30" s="31">
        <f>+C19+C8</f>
        <v>-132974930</v>
      </c>
      <c r="D30" s="30">
        <f t="shared" ref="D30:G30" si="9">+D19+D8</f>
        <v>1520742260.23</v>
      </c>
      <c r="E30" s="30">
        <f t="shared" si="9"/>
        <v>1520742260.23</v>
      </c>
      <c r="F30" s="30">
        <f t="shared" si="9"/>
        <v>1520742260.23</v>
      </c>
      <c r="G30" s="30">
        <f t="shared" si="9"/>
        <v>0</v>
      </c>
      <c r="H30" s="14"/>
    </row>
    <row r="31" spans="1:9" s="32" customFormat="1" ht="14.45" x14ac:dyDescent="0.3">
      <c r="B31" s="21"/>
      <c r="C31" s="22"/>
      <c r="D31" s="22"/>
      <c r="E31" s="22"/>
      <c r="F31" s="21"/>
    </row>
    <row r="32" spans="1:9" s="32" customFormat="1" ht="14.45" x14ac:dyDescent="0.3">
      <c r="A32" s="34" t="s">
        <v>32</v>
      </c>
      <c r="B32" s="21"/>
      <c r="C32" s="22"/>
      <c r="E32" s="22"/>
      <c r="F32" s="21"/>
      <c r="H32" s="22"/>
    </row>
    <row r="33" spans="1:8" s="32" customFormat="1" x14ac:dyDescent="0.25">
      <c r="B33" s="21"/>
      <c r="C33" s="22"/>
      <c r="E33" s="22"/>
      <c r="F33" s="21"/>
      <c r="H33" s="22"/>
    </row>
    <row r="34" spans="1:8" s="32" customFormat="1" x14ac:dyDescent="0.25">
      <c r="B34" s="21"/>
      <c r="C34" s="22"/>
      <c r="E34" s="22"/>
      <c r="F34" s="21"/>
      <c r="H34" s="22"/>
    </row>
    <row r="35" spans="1:8" x14ac:dyDescent="0.25">
      <c r="A35" s="32"/>
      <c r="B35" s="22"/>
      <c r="C35" s="22"/>
      <c r="F35" s="14"/>
    </row>
    <row r="36" spans="1:8" ht="15.75" thickBot="1" x14ac:dyDescent="0.3">
      <c r="A36" s="35"/>
      <c r="D36" s="35"/>
      <c r="E36" s="35"/>
      <c r="F36" s="36"/>
      <c r="G36" s="35"/>
    </row>
    <row r="37" spans="1:8" x14ac:dyDescent="0.25">
      <c r="A37" t="s">
        <v>33</v>
      </c>
      <c r="D37" t="s">
        <v>28</v>
      </c>
    </row>
    <row r="38" spans="1:8" ht="14.45" customHeight="1" x14ac:dyDescent="0.25">
      <c r="A38" s="37" t="s">
        <v>34</v>
      </c>
      <c r="D38" s="51" t="s">
        <v>27</v>
      </c>
      <c r="E38" s="51"/>
      <c r="F38" s="51"/>
      <c r="G38" s="51"/>
    </row>
    <row r="41" spans="1:8" x14ac:dyDescent="0.25">
      <c r="D41" s="38"/>
      <c r="E41" s="38"/>
      <c r="F41" s="38"/>
    </row>
    <row r="42" spans="1:8" x14ac:dyDescent="0.25">
      <c r="D42" s="38"/>
      <c r="E42" s="38"/>
    </row>
    <row r="43" spans="1:8" x14ac:dyDescent="0.25">
      <c r="D43" s="38"/>
      <c r="F43" s="38"/>
    </row>
    <row r="44" spans="1:8" x14ac:dyDescent="0.25">
      <c r="D44" s="38"/>
      <c r="E44" s="38"/>
      <c r="F44" s="38"/>
    </row>
    <row r="45" spans="1:8" x14ac:dyDescent="0.25">
      <c r="D45" s="38"/>
      <c r="E45" s="38"/>
      <c r="F45" s="38"/>
    </row>
    <row r="46" spans="1:8" x14ac:dyDescent="0.25">
      <c r="D46" s="38"/>
      <c r="E46" s="38"/>
      <c r="F46" s="38"/>
    </row>
    <row r="47" spans="1:8" x14ac:dyDescent="0.25">
      <c r="D47" s="38"/>
      <c r="E47" s="38"/>
      <c r="F47" s="38"/>
    </row>
    <row r="48" spans="1:8" x14ac:dyDescent="0.25">
      <c r="D48" s="38"/>
      <c r="E48" s="38"/>
      <c r="F48" s="38"/>
    </row>
    <row r="49" spans="5:6" x14ac:dyDescent="0.25">
      <c r="E49" s="38"/>
      <c r="F49" s="39"/>
    </row>
    <row r="50" spans="5:6" x14ac:dyDescent="0.25">
      <c r="F50" s="39"/>
    </row>
  </sheetData>
  <mergeCells count="9">
    <mergeCell ref="D38:G38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" right="0" top="0" bottom="0" header="0.31496062992125984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8" zoomScaleNormal="100" workbookViewId="0">
      <selection activeCell="A27" sqref="A27"/>
    </sheetView>
  </sheetViews>
  <sheetFormatPr baseColWidth="10" defaultRowHeight="15" x14ac:dyDescent="0.25"/>
  <cols>
    <col min="1" max="1" width="41.140625" customWidth="1"/>
    <col min="2" max="2" width="12.7109375" bestFit="1" customWidth="1"/>
    <col min="3" max="3" width="11.85546875" bestFit="1" customWidth="1"/>
    <col min="4" max="4" width="11.42578125" customWidth="1"/>
    <col min="5" max="5" width="12.28515625" customWidth="1"/>
    <col min="6" max="6" width="11.7109375" customWidth="1"/>
    <col min="9" max="9" width="12.28515625" bestFit="1" customWidth="1"/>
  </cols>
  <sheetData>
    <row r="1" spans="1:9" ht="12.6" customHeight="1" x14ac:dyDescent="0.25">
      <c r="A1" s="52" t="s">
        <v>0</v>
      </c>
      <c r="B1" s="53"/>
      <c r="C1" s="53"/>
      <c r="D1" s="53"/>
      <c r="E1" s="53"/>
      <c r="F1" s="53"/>
      <c r="G1" s="54"/>
    </row>
    <row r="2" spans="1:9" ht="13.15" customHeight="1" x14ac:dyDescent="0.25">
      <c r="A2" s="55" t="s">
        <v>1</v>
      </c>
      <c r="B2" s="56"/>
      <c r="C2" s="56"/>
      <c r="D2" s="56"/>
      <c r="E2" s="56"/>
      <c r="F2" s="56"/>
      <c r="G2" s="57"/>
    </row>
    <row r="3" spans="1:9" ht="12.6" customHeight="1" x14ac:dyDescent="0.25">
      <c r="A3" s="55" t="s">
        <v>2</v>
      </c>
      <c r="B3" s="56"/>
      <c r="C3" s="56"/>
      <c r="D3" s="56"/>
      <c r="E3" s="56"/>
      <c r="F3" s="56"/>
      <c r="G3" s="57"/>
    </row>
    <row r="4" spans="1:9" ht="10.15" customHeight="1" x14ac:dyDescent="0.3">
      <c r="A4" s="55" t="s">
        <v>31</v>
      </c>
      <c r="B4" s="56"/>
      <c r="C4" s="56"/>
      <c r="D4" s="56"/>
      <c r="E4" s="56"/>
      <c r="F4" s="56"/>
      <c r="G4" s="57"/>
    </row>
    <row r="5" spans="1:9" ht="10.15" customHeight="1" thickBot="1" x14ac:dyDescent="0.35">
      <c r="A5" s="58" t="s">
        <v>3</v>
      </c>
      <c r="B5" s="59"/>
      <c r="C5" s="59"/>
      <c r="D5" s="59"/>
      <c r="E5" s="59"/>
      <c r="F5" s="59"/>
      <c r="G5" s="60"/>
    </row>
    <row r="6" spans="1:9" ht="15.75" thickBot="1" x14ac:dyDescent="0.3">
      <c r="A6" s="61" t="s">
        <v>4</v>
      </c>
      <c r="B6" s="63" t="s">
        <v>5</v>
      </c>
      <c r="C6" s="64"/>
      <c r="D6" s="64"/>
      <c r="E6" s="64"/>
      <c r="F6" s="65"/>
      <c r="G6" s="66" t="s">
        <v>6</v>
      </c>
    </row>
    <row r="7" spans="1:9" ht="39" thickBot="1" x14ac:dyDescent="0.3">
      <c r="A7" s="62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67"/>
    </row>
    <row r="8" spans="1:9" thickTop="1" x14ac:dyDescent="0.3">
      <c r="A8" s="2" t="s">
        <v>29</v>
      </c>
      <c r="B8" s="3">
        <f>+B9+B10+B11+B14+B15+B18</f>
        <v>122868144.28</v>
      </c>
      <c r="C8" s="4">
        <f>+C9+C10+C11+C14+C15+C18</f>
        <v>-53795661</v>
      </c>
      <c r="D8" s="5">
        <f t="shared" ref="D8:F8" si="0">+D9+D10+D11+D14+D15+D18</f>
        <v>72245729.090000004</v>
      </c>
      <c r="E8" s="5">
        <f t="shared" si="0"/>
        <v>72245729.090000004</v>
      </c>
      <c r="F8" s="5">
        <f t="shared" si="0"/>
        <v>72245729.090000004</v>
      </c>
      <c r="G8" s="5">
        <f>+G9+G11+G14+G15</f>
        <v>0</v>
      </c>
    </row>
    <row r="9" spans="1:9" x14ac:dyDescent="0.25">
      <c r="A9" s="6" t="s">
        <v>12</v>
      </c>
      <c r="B9" s="7">
        <v>90069811</v>
      </c>
      <c r="C9" s="8">
        <v>-51861941</v>
      </c>
      <c r="D9" s="15">
        <f>+B9+C9</f>
        <v>38207870</v>
      </c>
      <c r="E9" s="15">
        <f>+D9</f>
        <v>38207870</v>
      </c>
      <c r="F9" s="15">
        <f>+D9</f>
        <v>38207870</v>
      </c>
      <c r="G9" s="9">
        <f>+D9-E9</f>
        <v>0</v>
      </c>
      <c r="H9" s="14"/>
    </row>
    <row r="10" spans="1:9" ht="14.45" x14ac:dyDescent="0.3">
      <c r="A10" s="6" t="s">
        <v>13</v>
      </c>
      <c r="B10" s="7">
        <v>0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14"/>
    </row>
    <row r="11" spans="1:9" s="13" customFormat="1" ht="14.45" x14ac:dyDescent="0.3">
      <c r="A11" s="10" t="s">
        <v>14</v>
      </c>
      <c r="B11" s="11">
        <v>0</v>
      </c>
      <c r="C11" s="25">
        <v>0</v>
      </c>
      <c r="D11" s="11">
        <f>+D12+D13</f>
        <v>0</v>
      </c>
      <c r="E11" s="11">
        <f t="shared" ref="E11:F11" si="1">+E12+E13</f>
        <v>0</v>
      </c>
      <c r="F11" s="11">
        <f t="shared" si="1"/>
        <v>0</v>
      </c>
      <c r="G11" s="12">
        <v>0</v>
      </c>
      <c r="H11" s="27"/>
    </row>
    <row r="12" spans="1:9" ht="14.45" x14ac:dyDescent="0.3">
      <c r="A12" s="10" t="s">
        <v>15</v>
      </c>
      <c r="B12" s="11">
        <v>0</v>
      </c>
      <c r="C12" s="33">
        <v>0</v>
      </c>
      <c r="D12" s="12">
        <v>0</v>
      </c>
      <c r="E12" s="12">
        <v>0</v>
      </c>
      <c r="F12" s="12">
        <v>0</v>
      </c>
      <c r="G12" s="12">
        <v>0</v>
      </c>
      <c r="H12" s="14"/>
    </row>
    <row r="13" spans="1:9" x14ac:dyDescent="0.25">
      <c r="A13" s="10" t="s">
        <v>16</v>
      </c>
      <c r="B13" s="11">
        <v>0</v>
      </c>
      <c r="C13" s="25">
        <v>0</v>
      </c>
      <c r="D13" s="41">
        <v>0</v>
      </c>
      <c r="E13" s="40">
        <v>0</v>
      </c>
      <c r="F13" s="42">
        <v>0</v>
      </c>
      <c r="G13" s="12">
        <v>0</v>
      </c>
    </row>
    <row r="14" spans="1:9" x14ac:dyDescent="0.25">
      <c r="A14" s="10" t="s">
        <v>17</v>
      </c>
      <c r="B14" s="7">
        <v>30000000</v>
      </c>
      <c r="C14" s="33">
        <v>-928934</v>
      </c>
      <c r="D14" s="12">
        <f>+B14+C14</f>
        <v>29071066</v>
      </c>
      <c r="E14" s="12">
        <f>+D14</f>
        <v>29071066</v>
      </c>
      <c r="F14" s="12">
        <f>+E14</f>
        <v>29071066</v>
      </c>
      <c r="G14" s="12">
        <v>0</v>
      </c>
      <c r="I14" s="14"/>
    </row>
    <row r="15" spans="1:9" ht="25.5" x14ac:dyDescent="0.25">
      <c r="A15" s="10" t="s">
        <v>18</v>
      </c>
      <c r="B15" s="11">
        <f>+B16+B17</f>
        <v>2798333.28</v>
      </c>
      <c r="C15" s="25">
        <f>+C16+C17</f>
        <v>-1004786</v>
      </c>
      <c r="D15" s="11">
        <f>+D16+D17</f>
        <v>1793547</v>
      </c>
      <c r="E15" s="11">
        <f t="shared" ref="E15:F15" si="2">+E16+E17</f>
        <v>1793547</v>
      </c>
      <c r="F15" s="11">
        <f t="shared" si="2"/>
        <v>1793547</v>
      </c>
      <c r="G15" s="12">
        <v>0</v>
      </c>
      <c r="I15" s="14"/>
    </row>
    <row r="16" spans="1:9" ht="14.45" x14ac:dyDescent="0.3">
      <c r="A16" s="24" t="s">
        <v>19</v>
      </c>
      <c r="B16" s="11">
        <v>2798333.28</v>
      </c>
      <c r="C16" s="25">
        <v>-1004786</v>
      </c>
      <c r="D16" s="11">
        <v>1793547</v>
      </c>
      <c r="E16" s="11">
        <f>+D16</f>
        <v>1793547</v>
      </c>
      <c r="F16" s="11">
        <f>+E16</f>
        <v>1793547</v>
      </c>
      <c r="G16" s="12">
        <v>0</v>
      </c>
      <c r="I16" s="14"/>
    </row>
    <row r="17" spans="1:9" ht="14.45" x14ac:dyDescent="0.3">
      <c r="A17" s="16" t="s">
        <v>20</v>
      </c>
      <c r="B17" s="17">
        <v>0</v>
      </c>
      <c r="C17" s="8">
        <v>0</v>
      </c>
      <c r="D17" s="9">
        <v>0</v>
      </c>
      <c r="E17" s="9">
        <v>0</v>
      </c>
      <c r="F17" s="9">
        <v>0</v>
      </c>
      <c r="G17" s="9">
        <v>0</v>
      </c>
    </row>
    <row r="18" spans="1:9" ht="14.45" x14ac:dyDescent="0.3">
      <c r="A18" s="6" t="s">
        <v>21</v>
      </c>
      <c r="B18" s="7">
        <v>0</v>
      </c>
      <c r="C18" s="19">
        <v>0</v>
      </c>
      <c r="D18" s="7">
        <v>3173246.0900000003</v>
      </c>
      <c r="E18" s="7">
        <f>+D18</f>
        <v>3173246.0900000003</v>
      </c>
      <c r="F18" s="7">
        <f>+E18</f>
        <v>3173246.0900000003</v>
      </c>
      <c r="G18" s="9">
        <v>0</v>
      </c>
    </row>
    <row r="19" spans="1:9" ht="14.45" x14ac:dyDescent="0.3">
      <c r="A19" s="18" t="s">
        <v>30</v>
      </c>
      <c r="B19" s="7">
        <f>+B20+B21+B24+B25+B26+B29</f>
        <v>1499678038.72</v>
      </c>
      <c r="C19" s="19">
        <f>+C20+C21+C24+C25+C26+C29</f>
        <v>-99783733</v>
      </c>
      <c r="D19" s="7">
        <f>+D20+D24+D27+D25+D29</f>
        <v>1448496531.1400001</v>
      </c>
      <c r="E19" s="7">
        <f t="shared" ref="E19:F19" si="3">+E20+E21+E22+E25+E26+E29</f>
        <v>1448496531.1400001</v>
      </c>
      <c r="F19" s="7">
        <f t="shared" si="3"/>
        <v>1448496531.1400001</v>
      </c>
      <c r="G19" s="7">
        <f>+G20+G21+G22+G25+G26+G29</f>
        <v>0</v>
      </c>
    </row>
    <row r="20" spans="1:9" x14ac:dyDescent="0.25">
      <c r="A20" s="6" t="s">
        <v>12</v>
      </c>
      <c r="B20" s="7">
        <v>1053745830</v>
      </c>
      <c r="C20" s="8">
        <v>-55354021</v>
      </c>
      <c r="D20" s="15">
        <f>+B20+C20</f>
        <v>998391809</v>
      </c>
      <c r="E20" s="15">
        <f>+D20</f>
        <v>998391809</v>
      </c>
      <c r="F20" s="15">
        <f>+E20</f>
        <v>998391809</v>
      </c>
      <c r="G20" s="9">
        <f>+D20-E20</f>
        <v>0</v>
      </c>
    </row>
    <row r="21" spans="1:9" ht="14.45" x14ac:dyDescent="0.3">
      <c r="A21" s="6" t="s">
        <v>13</v>
      </c>
      <c r="B21" s="7">
        <v>0</v>
      </c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14"/>
      <c r="I21" s="14"/>
    </row>
    <row r="22" spans="1:9" ht="14.45" x14ac:dyDescent="0.3">
      <c r="A22" s="6" t="s">
        <v>14</v>
      </c>
      <c r="B22" s="7">
        <f t="shared" ref="B22:C22" si="4">+B23+B24</f>
        <v>5084870</v>
      </c>
      <c r="C22" s="19">
        <f t="shared" si="4"/>
        <v>-1069442</v>
      </c>
      <c r="D22" s="7">
        <f>+D23+D24</f>
        <v>4015428.24</v>
      </c>
      <c r="E22" s="7">
        <f>+E23+E24</f>
        <v>4015428.24</v>
      </c>
      <c r="F22" s="7">
        <f>+F23+F24</f>
        <v>4015428.24</v>
      </c>
      <c r="G22" s="7">
        <f t="shared" ref="G22" si="5">+G23+G24</f>
        <v>0</v>
      </c>
      <c r="H22" s="14"/>
      <c r="I22" s="14"/>
    </row>
    <row r="23" spans="1:9" ht="14.45" x14ac:dyDescent="0.3">
      <c r="A23" s="6" t="s">
        <v>22</v>
      </c>
      <c r="B23" s="17">
        <v>0</v>
      </c>
      <c r="C23" s="23">
        <v>0</v>
      </c>
      <c r="D23" s="17">
        <v>0</v>
      </c>
      <c r="E23" s="17">
        <v>0</v>
      </c>
      <c r="F23" s="17">
        <v>0</v>
      </c>
      <c r="G23" s="9">
        <v>0</v>
      </c>
    </row>
    <row r="24" spans="1:9" x14ac:dyDescent="0.25">
      <c r="A24" s="10" t="s">
        <v>23</v>
      </c>
      <c r="B24" s="7">
        <v>5084870</v>
      </c>
      <c r="C24" s="19">
        <v>-1069442</v>
      </c>
      <c r="D24" s="11">
        <v>4015428.24</v>
      </c>
      <c r="E24" s="11">
        <f>+D24</f>
        <v>4015428.24</v>
      </c>
      <c r="F24" s="11">
        <f>+E24</f>
        <v>4015428.24</v>
      </c>
      <c r="G24" s="12">
        <v>0</v>
      </c>
    </row>
    <row r="25" spans="1:9" x14ac:dyDescent="0.25">
      <c r="A25" s="6" t="s">
        <v>17</v>
      </c>
      <c r="B25" s="7">
        <v>437815811</v>
      </c>
      <c r="C25" s="8">
        <v>-42277665</v>
      </c>
      <c r="D25" s="12">
        <f>+B25+C25</f>
        <v>395538146</v>
      </c>
      <c r="E25" s="9">
        <f t="shared" ref="E25:F25" si="6">+D25</f>
        <v>395538146</v>
      </c>
      <c r="F25" s="9">
        <f t="shared" si="6"/>
        <v>395538146</v>
      </c>
      <c r="G25" s="9">
        <v>0</v>
      </c>
    </row>
    <row r="26" spans="1:9" ht="25.5" x14ac:dyDescent="0.25">
      <c r="A26" s="6" t="s">
        <v>18</v>
      </c>
      <c r="B26" s="7">
        <f>+B27+B28</f>
        <v>3031527.72</v>
      </c>
      <c r="C26" s="19">
        <f>+C27+C28</f>
        <v>-1082605</v>
      </c>
      <c r="D26" s="7">
        <f>+D27+D28</f>
        <v>1948923.18</v>
      </c>
      <c r="E26" s="7">
        <f t="shared" ref="E26:F26" si="7">+E27+E28</f>
        <v>1948923.18</v>
      </c>
      <c r="F26" s="7">
        <f t="shared" si="7"/>
        <v>1948923.18</v>
      </c>
      <c r="G26" s="7">
        <v>0</v>
      </c>
      <c r="I26" s="14"/>
    </row>
    <row r="27" spans="1:9" s="13" customFormat="1" x14ac:dyDescent="0.25">
      <c r="A27" s="24" t="s">
        <v>24</v>
      </c>
      <c r="B27" s="11">
        <v>3031527.72</v>
      </c>
      <c r="C27" s="25">
        <v>-1082605</v>
      </c>
      <c r="D27" s="26">
        <v>1948923.18</v>
      </c>
      <c r="E27" s="26">
        <f>+D27</f>
        <v>1948923.18</v>
      </c>
      <c r="F27" s="26">
        <f>+E27</f>
        <v>1948923.18</v>
      </c>
      <c r="G27" s="11">
        <v>0</v>
      </c>
    </row>
    <row r="28" spans="1:9" x14ac:dyDescent="0.25">
      <c r="A28" s="16" t="s">
        <v>25</v>
      </c>
      <c r="B28" s="7">
        <v>0</v>
      </c>
      <c r="C28" s="19">
        <v>0</v>
      </c>
      <c r="D28" s="43">
        <v>0</v>
      </c>
      <c r="E28" s="43">
        <v>0</v>
      </c>
      <c r="F28" s="43">
        <v>0</v>
      </c>
      <c r="G28" s="7">
        <v>0</v>
      </c>
    </row>
    <row r="29" spans="1:9" x14ac:dyDescent="0.25">
      <c r="A29" s="6" t="s">
        <v>21</v>
      </c>
      <c r="B29" s="7">
        <v>0</v>
      </c>
      <c r="C29" s="8">
        <v>0</v>
      </c>
      <c r="D29" s="28">
        <v>48602224.719999991</v>
      </c>
      <c r="E29" s="15">
        <f>+D29</f>
        <v>48602224.719999991</v>
      </c>
      <c r="F29" s="15">
        <f>+E29</f>
        <v>48602224.719999991</v>
      </c>
      <c r="G29" s="9">
        <v>0</v>
      </c>
    </row>
    <row r="30" spans="1:9" ht="26.25" thickBot="1" x14ac:dyDescent="0.3">
      <c r="A30" s="29" t="s">
        <v>26</v>
      </c>
      <c r="B30" s="30">
        <f>+B19+B8</f>
        <v>1622546183</v>
      </c>
      <c r="C30" s="31">
        <f>+C19+C8</f>
        <v>-153579394</v>
      </c>
      <c r="D30" s="30">
        <f t="shared" ref="D30:G30" si="8">+D19+D8</f>
        <v>1520742260.23</v>
      </c>
      <c r="E30" s="30">
        <f t="shared" si="8"/>
        <v>1520742260.23</v>
      </c>
      <c r="F30" s="30">
        <f t="shared" si="8"/>
        <v>1520742260.23</v>
      </c>
      <c r="G30" s="30">
        <f t="shared" si="8"/>
        <v>0</v>
      </c>
    </row>
    <row r="31" spans="1:9" s="32" customFormat="1" x14ac:dyDescent="0.25">
      <c r="B31" s="21"/>
      <c r="C31" s="22"/>
      <c r="D31" s="22"/>
      <c r="E31" s="22"/>
      <c r="F31" s="21"/>
    </row>
    <row r="32" spans="1:9" x14ac:dyDescent="0.25">
      <c r="B32" s="14"/>
    </row>
    <row r="34" spans="4:6" x14ac:dyDescent="0.25">
      <c r="D34" s="38"/>
      <c r="E34" s="38"/>
      <c r="F34" s="38"/>
    </row>
    <row r="35" spans="4:6" x14ac:dyDescent="0.25">
      <c r="D35" s="38"/>
      <c r="E35" s="38"/>
    </row>
    <row r="36" spans="4:6" x14ac:dyDescent="0.25">
      <c r="D36" s="38"/>
      <c r="F36" s="38"/>
    </row>
    <row r="37" spans="4:6" x14ac:dyDescent="0.25">
      <c r="D37" s="38"/>
      <c r="E37" s="38"/>
      <c r="F37" s="38"/>
    </row>
    <row r="38" spans="4:6" x14ac:dyDescent="0.25">
      <c r="D38" s="38"/>
      <c r="E38" s="38"/>
      <c r="F38" s="38"/>
    </row>
    <row r="39" spans="4:6" x14ac:dyDescent="0.25">
      <c r="D39" s="38"/>
      <c r="E39" s="38"/>
      <c r="F39" s="38"/>
    </row>
    <row r="40" spans="4:6" x14ac:dyDescent="0.25">
      <c r="D40" s="38"/>
      <c r="E40" s="38"/>
      <c r="F40" s="38"/>
    </row>
    <row r="41" spans="4:6" x14ac:dyDescent="0.25">
      <c r="D41" s="38"/>
      <c r="E41" s="38"/>
      <c r="F41" s="38"/>
    </row>
    <row r="42" spans="4:6" x14ac:dyDescent="0.25">
      <c r="E42" s="38"/>
      <c r="F42" s="39"/>
    </row>
    <row r="43" spans="4:6" x14ac:dyDescent="0.25">
      <c r="F4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" right="0" top="0" bottom="0" header="0.31496062992125984" footer="0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B8" zoomScaleNormal="100" workbookViewId="0">
      <selection activeCell="E25" sqref="E25"/>
    </sheetView>
  </sheetViews>
  <sheetFormatPr baseColWidth="10" defaultRowHeight="15" x14ac:dyDescent="0.25"/>
  <cols>
    <col min="1" max="1" width="41.140625" customWidth="1"/>
    <col min="2" max="2" width="12.7109375" bestFit="1" customWidth="1"/>
    <col min="3" max="3" width="11.85546875" bestFit="1" customWidth="1"/>
    <col min="4" max="4" width="11.42578125" customWidth="1"/>
    <col min="5" max="5" width="12.28515625" customWidth="1"/>
    <col min="6" max="6" width="11.7109375" customWidth="1"/>
    <col min="9" max="9" width="12.28515625" bestFit="1" customWidth="1"/>
  </cols>
  <sheetData>
    <row r="1" spans="1:9" ht="12.6" customHeight="1" x14ac:dyDescent="0.25">
      <c r="A1" s="52" t="s">
        <v>0</v>
      </c>
      <c r="B1" s="53"/>
      <c r="C1" s="53"/>
      <c r="D1" s="53"/>
      <c r="E1" s="53"/>
      <c r="F1" s="53"/>
      <c r="G1" s="54"/>
    </row>
    <row r="2" spans="1:9" ht="13.15" customHeight="1" x14ac:dyDescent="0.25">
      <c r="A2" s="55" t="s">
        <v>1</v>
      </c>
      <c r="B2" s="56"/>
      <c r="C2" s="56"/>
      <c r="D2" s="56"/>
      <c r="E2" s="56"/>
      <c r="F2" s="56"/>
      <c r="G2" s="57"/>
    </row>
    <row r="3" spans="1:9" ht="12.6" customHeight="1" x14ac:dyDescent="0.25">
      <c r="A3" s="55" t="s">
        <v>2</v>
      </c>
      <c r="B3" s="56"/>
      <c r="C3" s="56"/>
      <c r="D3" s="56"/>
      <c r="E3" s="56"/>
      <c r="F3" s="56"/>
      <c r="G3" s="57"/>
    </row>
    <row r="4" spans="1:9" ht="10.15" customHeight="1" x14ac:dyDescent="0.3">
      <c r="A4" s="55" t="s">
        <v>31</v>
      </c>
      <c r="B4" s="56"/>
      <c r="C4" s="56"/>
      <c r="D4" s="56"/>
      <c r="E4" s="56"/>
      <c r="F4" s="56"/>
      <c r="G4" s="57"/>
    </row>
    <row r="5" spans="1:9" ht="10.15" customHeight="1" thickBot="1" x14ac:dyDescent="0.35">
      <c r="A5" s="58" t="s">
        <v>3</v>
      </c>
      <c r="B5" s="59"/>
      <c r="C5" s="59"/>
      <c r="D5" s="59"/>
      <c r="E5" s="59"/>
      <c r="F5" s="59"/>
      <c r="G5" s="60"/>
    </row>
    <row r="6" spans="1:9" ht="15.75" thickBot="1" x14ac:dyDescent="0.3">
      <c r="A6" s="61" t="s">
        <v>4</v>
      </c>
      <c r="B6" s="63" t="s">
        <v>5</v>
      </c>
      <c r="C6" s="64"/>
      <c r="D6" s="64"/>
      <c r="E6" s="64"/>
      <c r="F6" s="65"/>
      <c r="G6" s="66" t="s">
        <v>6</v>
      </c>
    </row>
    <row r="7" spans="1:9" ht="39" thickBot="1" x14ac:dyDescent="0.3">
      <c r="A7" s="62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67"/>
    </row>
    <row r="8" spans="1:9" thickTop="1" x14ac:dyDescent="0.3">
      <c r="A8" s="2" t="s">
        <v>29</v>
      </c>
      <c r="B8" s="3">
        <f>+B9+B10+B11+B14+B15+B18</f>
        <v>122868144.28</v>
      </c>
      <c r="C8" s="4">
        <f>+C9+C10+C11+C14+C15+C18</f>
        <v>-53795661</v>
      </c>
      <c r="D8" s="5">
        <f t="shared" ref="D8:F8" si="0">+D9+D10+D11+D14+D15+D18</f>
        <v>72245729.090000004</v>
      </c>
      <c r="E8" s="5">
        <f t="shared" si="0"/>
        <v>72245729.090000004</v>
      </c>
      <c r="F8" s="5">
        <f t="shared" si="0"/>
        <v>72245729.090000004</v>
      </c>
      <c r="G8" s="5">
        <f>+G9+G11+G14+G15</f>
        <v>0</v>
      </c>
    </row>
    <row r="9" spans="1:9" x14ac:dyDescent="0.25">
      <c r="A9" s="6" t="s">
        <v>12</v>
      </c>
      <c r="B9" s="7">
        <v>90069811</v>
      </c>
      <c r="C9" s="8">
        <v>-51861941</v>
      </c>
      <c r="D9" s="15">
        <f>+B9+C9</f>
        <v>38207870</v>
      </c>
      <c r="E9" s="15">
        <f>+D9</f>
        <v>38207870</v>
      </c>
      <c r="F9" s="15">
        <f>+D9</f>
        <v>38207870</v>
      </c>
      <c r="G9" s="9">
        <f>+D9-E9</f>
        <v>0</v>
      </c>
      <c r="H9" s="14"/>
    </row>
    <row r="10" spans="1:9" ht="14.45" x14ac:dyDescent="0.3">
      <c r="A10" s="6" t="s">
        <v>13</v>
      </c>
      <c r="B10" s="7">
        <v>0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14"/>
    </row>
    <row r="11" spans="1:9" s="13" customFormat="1" ht="14.45" x14ac:dyDescent="0.3">
      <c r="A11" s="10" t="s">
        <v>14</v>
      </c>
      <c r="B11" s="11">
        <v>0</v>
      </c>
      <c r="C11" s="25">
        <v>0</v>
      </c>
      <c r="D11" s="11">
        <f>+D12+D13</f>
        <v>0</v>
      </c>
      <c r="E11" s="11">
        <f t="shared" ref="E11:F11" si="1">+E12+E13</f>
        <v>0</v>
      </c>
      <c r="F11" s="11">
        <f t="shared" si="1"/>
        <v>0</v>
      </c>
      <c r="G11" s="12">
        <v>0</v>
      </c>
      <c r="H11" s="27"/>
    </row>
    <row r="12" spans="1:9" ht="14.45" x14ac:dyDescent="0.3">
      <c r="A12" s="10" t="s">
        <v>15</v>
      </c>
      <c r="B12" s="11">
        <v>0</v>
      </c>
      <c r="C12" s="33">
        <v>0</v>
      </c>
      <c r="D12" s="12">
        <v>0</v>
      </c>
      <c r="E12" s="12">
        <v>0</v>
      </c>
      <c r="F12" s="12">
        <v>0</v>
      </c>
      <c r="G12" s="12">
        <v>0</v>
      </c>
      <c r="H12" s="14"/>
    </row>
    <row r="13" spans="1:9" x14ac:dyDescent="0.25">
      <c r="A13" s="10" t="s">
        <v>16</v>
      </c>
      <c r="B13" s="11">
        <v>0</v>
      </c>
      <c r="C13" s="25">
        <v>0</v>
      </c>
      <c r="D13" s="41">
        <v>0</v>
      </c>
      <c r="E13" s="40">
        <v>0</v>
      </c>
      <c r="F13" s="42">
        <v>0</v>
      </c>
      <c r="G13" s="12">
        <v>0</v>
      </c>
    </row>
    <row r="14" spans="1:9" x14ac:dyDescent="0.25">
      <c r="A14" s="10" t="s">
        <v>17</v>
      </c>
      <c r="B14" s="7">
        <v>30000000</v>
      </c>
      <c r="C14" s="33">
        <v>-928934</v>
      </c>
      <c r="D14" s="12">
        <f>+B14+C14</f>
        <v>29071066</v>
      </c>
      <c r="E14" s="12">
        <f>+D14</f>
        <v>29071066</v>
      </c>
      <c r="F14" s="12">
        <f>+E14</f>
        <v>29071066</v>
      </c>
      <c r="G14" s="12">
        <v>0</v>
      </c>
      <c r="I14" s="14"/>
    </row>
    <row r="15" spans="1:9" ht="25.5" x14ac:dyDescent="0.25">
      <c r="A15" s="10" t="s">
        <v>18</v>
      </c>
      <c r="B15" s="11">
        <f>+B16+B17</f>
        <v>2798333.28</v>
      </c>
      <c r="C15" s="25">
        <f>+C16+C17</f>
        <v>-1004786</v>
      </c>
      <c r="D15" s="11">
        <f>+D16+D17</f>
        <v>1793547</v>
      </c>
      <c r="E15" s="11">
        <f t="shared" ref="E15:F15" si="2">+E16+E17</f>
        <v>1793547</v>
      </c>
      <c r="F15" s="11">
        <f t="shared" si="2"/>
        <v>1793547</v>
      </c>
      <c r="G15" s="12">
        <v>0</v>
      </c>
      <c r="I15" s="14"/>
    </row>
    <row r="16" spans="1:9" ht="14.45" x14ac:dyDescent="0.3">
      <c r="A16" s="24" t="s">
        <v>19</v>
      </c>
      <c r="B16" s="11">
        <v>2798333.28</v>
      </c>
      <c r="C16" s="25">
        <v>-1004786</v>
      </c>
      <c r="D16" s="11">
        <v>1793547</v>
      </c>
      <c r="E16" s="11">
        <f>+D16</f>
        <v>1793547</v>
      </c>
      <c r="F16" s="11">
        <f>+E16</f>
        <v>1793547</v>
      </c>
      <c r="G16" s="12">
        <v>0</v>
      </c>
      <c r="I16" s="14"/>
    </row>
    <row r="17" spans="1:9" ht="14.45" x14ac:dyDescent="0.3">
      <c r="A17" s="16" t="s">
        <v>20</v>
      </c>
      <c r="B17" s="17">
        <v>0</v>
      </c>
      <c r="C17" s="8">
        <v>0</v>
      </c>
      <c r="D17" s="9">
        <v>0</v>
      </c>
      <c r="E17" s="9">
        <v>0</v>
      </c>
      <c r="F17" s="9">
        <v>0</v>
      </c>
      <c r="G17" s="9">
        <v>0</v>
      </c>
    </row>
    <row r="18" spans="1:9" ht="14.45" x14ac:dyDescent="0.3">
      <c r="A18" s="6" t="s">
        <v>21</v>
      </c>
      <c r="B18" s="7">
        <v>0</v>
      </c>
      <c r="C18" s="19">
        <v>0</v>
      </c>
      <c r="D18" s="7">
        <v>3173246.0900000003</v>
      </c>
      <c r="E18" s="7">
        <f>+D18</f>
        <v>3173246.0900000003</v>
      </c>
      <c r="F18" s="7">
        <f>+E18</f>
        <v>3173246.0900000003</v>
      </c>
      <c r="G18" s="9">
        <v>0</v>
      </c>
    </row>
    <row r="19" spans="1:9" ht="14.45" x14ac:dyDescent="0.3">
      <c r="A19" s="18" t="s">
        <v>30</v>
      </c>
      <c r="B19" s="7">
        <f>+B20+B21+B24+B25+B26+B29</f>
        <v>1499678038.72</v>
      </c>
      <c r="C19" s="19">
        <f>+C20+C21+C24+C25+C26+C29</f>
        <v>-99783733</v>
      </c>
      <c r="D19" s="7">
        <f>+D20+D24+D27+D25+D29</f>
        <v>1448496531.1400001</v>
      </c>
      <c r="E19" s="7">
        <f t="shared" ref="E19:F19" si="3">+E20+E21+E22+E25+E26+E29</f>
        <v>1448496531.1400001</v>
      </c>
      <c r="F19" s="7">
        <f t="shared" si="3"/>
        <v>1448496531.1400001</v>
      </c>
      <c r="G19" s="7">
        <f>+G20+G21+G22+G25+G26+G29</f>
        <v>0</v>
      </c>
    </row>
    <row r="20" spans="1:9" x14ac:dyDescent="0.25">
      <c r="A20" s="6" t="s">
        <v>12</v>
      </c>
      <c r="B20" s="7">
        <v>1053745830</v>
      </c>
      <c r="C20" s="8">
        <v>-55354021</v>
      </c>
      <c r="D20" s="15">
        <f>+B20+C20</f>
        <v>998391809</v>
      </c>
      <c r="E20" s="15">
        <f>+D20</f>
        <v>998391809</v>
      </c>
      <c r="F20" s="15">
        <f>+E20</f>
        <v>998391809</v>
      </c>
      <c r="G20" s="9">
        <f>+D20-E20</f>
        <v>0</v>
      </c>
    </row>
    <row r="21" spans="1:9" ht="14.45" x14ac:dyDescent="0.3">
      <c r="A21" s="6" t="s">
        <v>13</v>
      </c>
      <c r="B21" s="7">
        <v>0</v>
      </c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14"/>
      <c r="I21" s="14"/>
    </row>
    <row r="22" spans="1:9" ht="14.45" x14ac:dyDescent="0.3">
      <c r="A22" s="6" t="s">
        <v>14</v>
      </c>
      <c r="B22" s="7">
        <f t="shared" ref="B22:C22" si="4">+B23+B24</f>
        <v>5084870</v>
      </c>
      <c r="C22" s="19">
        <f t="shared" si="4"/>
        <v>-1069442</v>
      </c>
      <c r="D22" s="7">
        <f>+D23+D24</f>
        <v>4015428.24</v>
      </c>
      <c r="E22" s="7">
        <f>+E23+E24</f>
        <v>4015428.24</v>
      </c>
      <c r="F22" s="7">
        <f>+F23+F24</f>
        <v>4015428.24</v>
      </c>
      <c r="G22" s="7">
        <f t="shared" ref="G22" si="5">+G23+G24</f>
        <v>0</v>
      </c>
      <c r="H22" s="14"/>
      <c r="I22" s="14"/>
    </row>
    <row r="23" spans="1:9" ht="14.45" x14ac:dyDescent="0.3">
      <c r="A23" s="6" t="s">
        <v>22</v>
      </c>
      <c r="B23" s="17">
        <v>0</v>
      </c>
      <c r="C23" s="23">
        <v>0</v>
      </c>
      <c r="D23" s="17">
        <v>0</v>
      </c>
      <c r="E23" s="17">
        <v>0</v>
      </c>
      <c r="F23" s="17">
        <v>0</v>
      </c>
      <c r="G23" s="9">
        <v>0</v>
      </c>
    </row>
    <row r="24" spans="1:9" x14ac:dyDescent="0.25">
      <c r="A24" s="10" t="s">
        <v>23</v>
      </c>
      <c r="B24" s="7">
        <v>5084870</v>
      </c>
      <c r="C24" s="19">
        <v>-1069442</v>
      </c>
      <c r="D24" s="11">
        <v>4015428.24</v>
      </c>
      <c r="E24" s="11">
        <f>+D24</f>
        <v>4015428.24</v>
      </c>
      <c r="F24" s="11">
        <f>+E24</f>
        <v>4015428.24</v>
      </c>
      <c r="G24" s="12">
        <v>0</v>
      </c>
    </row>
    <row r="25" spans="1:9" x14ac:dyDescent="0.25">
      <c r="A25" s="6" t="s">
        <v>17</v>
      </c>
      <c r="B25" s="7">
        <v>437815811</v>
      </c>
      <c r="C25" s="8">
        <v>-42277665</v>
      </c>
      <c r="D25" s="12">
        <f>+B25+C25</f>
        <v>395538146</v>
      </c>
      <c r="E25" s="9">
        <f t="shared" ref="E25:F25" si="6">+D25</f>
        <v>395538146</v>
      </c>
      <c r="F25" s="9">
        <f t="shared" si="6"/>
        <v>395538146</v>
      </c>
      <c r="G25" s="9">
        <v>0</v>
      </c>
    </row>
    <row r="26" spans="1:9" ht="25.5" x14ac:dyDescent="0.25">
      <c r="A26" s="6" t="s">
        <v>18</v>
      </c>
      <c r="B26" s="7">
        <f>+B27+B28</f>
        <v>3031527.72</v>
      </c>
      <c r="C26" s="19">
        <f>+C27+C28</f>
        <v>-1082605</v>
      </c>
      <c r="D26" s="7">
        <f>+D27+D28</f>
        <v>1948923.18</v>
      </c>
      <c r="E26" s="7">
        <f t="shared" ref="E26:F26" si="7">+E27+E28</f>
        <v>1948923.18</v>
      </c>
      <c r="F26" s="7">
        <f t="shared" si="7"/>
        <v>1948923.18</v>
      </c>
      <c r="G26" s="7">
        <v>0</v>
      </c>
      <c r="I26" s="14"/>
    </row>
    <row r="27" spans="1:9" s="13" customFormat="1" x14ac:dyDescent="0.25">
      <c r="A27" s="24" t="s">
        <v>24</v>
      </c>
      <c r="B27" s="11">
        <v>3031527.72</v>
      </c>
      <c r="C27" s="25">
        <v>-1082605</v>
      </c>
      <c r="D27" s="26">
        <v>1948923.18</v>
      </c>
      <c r="E27" s="26">
        <f>+D27</f>
        <v>1948923.18</v>
      </c>
      <c r="F27" s="26">
        <f>+E27</f>
        <v>1948923.18</v>
      </c>
      <c r="G27" s="11">
        <v>0</v>
      </c>
    </row>
    <row r="28" spans="1:9" x14ac:dyDescent="0.25">
      <c r="A28" s="16" t="s">
        <v>25</v>
      </c>
      <c r="B28" s="7">
        <v>0</v>
      </c>
      <c r="C28" s="19">
        <v>0</v>
      </c>
      <c r="D28" s="43">
        <v>0</v>
      </c>
      <c r="E28" s="43">
        <v>0</v>
      </c>
      <c r="F28" s="43">
        <v>0</v>
      </c>
      <c r="G28" s="7">
        <v>0</v>
      </c>
    </row>
    <row r="29" spans="1:9" x14ac:dyDescent="0.25">
      <c r="A29" s="6" t="s">
        <v>21</v>
      </c>
      <c r="B29" s="7">
        <v>0</v>
      </c>
      <c r="C29" s="8">
        <v>0</v>
      </c>
      <c r="D29" s="28">
        <v>48602224.719999991</v>
      </c>
      <c r="E29" s="15">
        <f>+D29</f>
        <v>48602224.719999991</v>
      </c>
      <c r="F29" s="15">
        <f>+E29</f>
        <v>48602224.719999991</v>
      </c>
      <c r="G29" s="9">
        <v>0</v>
      </c>
    </row>
    <row r="30" spans="1:9" ht="26.25" thickBot="1" x14ac:dyDescent="0.3">
      <c r="A30" s="29" t="s">
        <v>26</v>
      </c>
      <c r="B30" s="30">
        <f>+B19+B8</f>
        <v>1622546183</v>
      </c>
      <c r="C30" s="31">
        <f>+C19+C8</f>
        <v>-153579394</v>
      </c>
      <c r="D30" s="30">
        <f t="shared" ref="D30:G30" si="8">+D19+D8</f>
        <v>1520742260.23</v>
      </c>
      <c r="E30" s="30">
        <f t="shared" si="8"/>
        <v>1520742260.23</v>
      </c>
      <c r="F30" s="30">
        <f t="shared" si="8"/>
        <v>1520742260.23</v>
      </c>
      <c r="G30" s="30">
        <f t="shared" si="8"/>
        <v>0</v>
      </c>
    </row>
    <row r="31" spans="1:9" s="32" customFormat="1" x14ac:dyDescent="0.25">
      <c r="B31" s="21"/>
      <c r="C31" s="22"/>
      <c r="D31" s="22"/>
      <c r="E31" s="22"/>
      <c r="F31" s="21"/>
    </row>
    <row r="32" spans="1:9" x14ac:dyDescent="0.25">
      <c r="B32" s="14"/>
    </row>
    <row r="34" spans="4:6" x14ac:dyDescent="0.25">
      <c r="D34" s="38"/>
      <c r="E34" s="38"/>
      <c r="F34" s="38"/>
    </row>
    <row r="35" spans="4:6" x14ac:dyDescent="0.25">
      <c r="D35" s="38"/>
      <c r="E35" s="38"/>
    </row>
    <row r="36" spans="4:6" x14ac:dyDescent="0.25">
      <c r="D36" s="38"/>
      <c r="F36" s="38"/>
    </row>
    <row r="37" spans="4:6" x14ac:dyDescent="0.25">
      <c r="D37" s="38"/>
      <c r="E37" s="38"/>
      <c r="F37" s="38"/>
    </row>
    <row r="38" spans="4:6" x14ac:dyDescent="0.25">
      <c r="D38" s="38"/>
      <c r="E38" s="38"/>
      <c r="F38" s="38"/>
    </row>
    <row r="39" spans="4:6" x14ac:dyDescent="0.25">
      <c r="D39" s="38"/>
      <c r="E39" s="38"/>
      <c r="F39" s="38"/>
    </row>
    <row r="40" spans="4:6" x14ac:dyDescent="0.25">
      <c r="D40" s="38"/>
      <c r="E40" s="38"/>
      <c r="F40" s="38"/>
    </row>
    <row r="41" spans="4:6" x14ac:dyDescent="0.25">
      <c r="D41" s="38"/>
      <c r="E41" s="38"/>
      <c r="F41" s="38"/>
    </row>
    <row r="42" spans="4:6" x14ac:dyDescent="0.25">
      <c r="E42" s="38"/>
      <c r="F42" s="39"/>
    </row>
    <row r="43" spans="4:6" x14ac:dyDescent="0.25">
      <c r="F4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" right="0" top="0" bottom="0" header="0.31496062992125984" footer="0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J9" sqref="J9"/>
    </sheetView>
  </sheetViews>
  <sheetFormatPr baseColWidth="10" defaultRowHeight="15" x14ac:dyDescent="0.25"/>
  <cols>
    <col min="1" max="1" width="41.140625" customWidth="1"/>
    <col min="2" max="2" width="12.7109375" bestFit="1" customWidth="1"/>
    <col min="3" max="3" width="11.85546875" bestFit="1" customWidth="1"/>
    <col min="4" max="4" width="12.7109375" bestFit="1" customWidth="1"/>
    <col min="5" max="5" width="12.7109375" customWidth="1"/>
    <col min="6" max="6" width="12.28515625" bestFit="1" customWidth="1"/>
  </cols>
  <sheetData>
    <row r="1" spans="1:7" ht="12.6" customHeight="1" x14ac:dyDescent="0.25">
      <c r="A1" s="52" t="s">
        <v>37</v>
      </c>
      <c r="B1" s="53"/>
      <c r="C1" s="53"/>
      <c r="D1" s="53"/>
      <c r="E1" s="53"/>
      <c r="F1" s="53"/>
      <c r="G1" s="54"/>
    </row>
    <row r="2" spans="1:7" ht="12.6" customHeight="1" x14ac:dyDescent="0.25">
      <c r="A2" s="48"/>
      <c r="B2" s="56" t="s">
        <v>35</v>
      </c>
      <c r="C2" s="56"/>
      <c r="D2" s="56"/>
      <c r="E2" s="49"/>
      <c r="F2" s="49"/>
      <c r="G2" s="50"/>
    </row>
    <row r="3" spans="1:7" ht="12.6" customHeight="1" x14ac:dyDescent="0.25">
      <c r="A3" s="48"/>
      <c r="B3" s="56" t="s">
        <v>36</v>
      </c>
      <c r="C3" s="56"/>
      <c r="D3" s="56"/>
      <c r="E3" s="49"/>
      <c r="F3" s="49"/>
      <c r="G3" s="50"/>
    </row>
    <row r="4" spans="1:7" ht="13.15" customHeight="1" x14ac:dyDescent="0.25">
      <c r="A4" s="55" t="s">
        <v>1</v>
      </c>
      <c r="B4" s="56"/>
      <c r="C4" s="56"/>
      <c r="D4" s="56"/>
      <c r="E4" s="56"/>
      <c r="F4" s="56"/>
      <c r="G4" s="57"/>
    </row>
    <row r="5" spans="1:7" ht="12.6" customHeight="1" x14ac:dyDescent="0.25">
      <c r="A5" s="55" t="s">
        <v>2</v>
      </c>
      <c r="B5" s="56"/>
      <c r="C5" s="56"/>
      <c r="D5" s="56"/>
      <c r="E5" s="56"/>
      <c r="F5" s="56"/>
      <c r="G5" s="57"/>
    </row>
    <row r="6" spans="1:7" ht="10.15" customHeight="1" x14ac:dyDescent="0.25">
      <c r="A6" s="55" t="s">
        <v>31</v>
      </c>
      <c r="B6" s="56"/>
      <c r="C6" s="56"/>
      <c r="D6" s="56"/>
      <c r="E6" s="56"/>
      <c r="F6" s="56"/>
      <c r="G6" s="57"/>
    </row>
    <row r="7" spans="1:7" ht="10.15" customHeight="1" thickBot="1" x14ac:dyDescent="0.3">
      <c r="A7" s="58" t="s">
        <v>3</v>
      </c>
      <c r="B7" s="59"/>
      <c r="C7" s="59"/>
      <c r="D7" s="59"/>
      <c r="E7" s="59"/>
      <c r="F7" s="59"/>
      <c r="G7" s="60"/>
    </row>
    <row r="8" spans="1:7" ht="15.75" thickBot="1" x14ac:dyDescent="0.3">
      <c r="A8" s="61" t="s">
        <v>4</v>
      </c>
      <c r="B8" s="63" t="s">
        <v>5</v>
      </c>
      <c r="C8" s="64"/>
      <c r="D8" s="64"/>
      <c r="E8" s="64"/>
      <c r="F8" s="65"/>
      <c r="G8" s="66" t="s">
        <v>6</v>
      </c>
    </row>
    <row r="9" spans="1:7" ht="39" thickBot="1" x14ac:dyDescent="0.3">
      <c r="A9" s="62"/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67"/>
    </row>
    <row r="10" spans="1:7" ht="15.75" thickTop="1" x14ac:dyDescent="0.25">
      <c r="A10" s="2" t="s">
        <v>29</v>
      </c>
      <c r="B10" s="3">
        <v>1184730372</v>
      </c>
      <c r="C10" s="4">
        <f>+C11+C12+C13+C16+C17+C20</f>
        <v>-52050425</v>
      </c>
      <c r="D10" s="5">
        <f>+D11+D12+D13+D16+D17+D20</f>
        <v>1180805709.4200001</v>
      </c>
      <c r="E10" s="5">
        <f t="shared" ref="E10" si="0">+E11+E12+E13+E16+E17+E20</f>
        <v>1180697060.4200001</v>
      </c>
      <c r="F10" s="5">
        <f>+F11+F12+F13+F16+F17+F20</f>
        <v>1156203864.98</v>
      </c>
      <c r="G10" s="5">
        <f>+G11+G13+G16+G17</f>
        <v>108649</v>
      </c>
    </row>
    <row r="11" spans="1:7" x14ac:dyDescent="0.25">
      <c r="A11" s="6" t="s">
        <v>12</v>
      </c>
      <c r="B11" s="7">
        <f>+B10-B13-B16-B17</f>
        <v>1143815641</v>
      </c>
      <c r="C11" s="8">
        <v>-51121491</v>
      </c>
      <c r="D11" s="15">
        <v>1092694150</v>
      </c>
      <c r="E11" s="15">
        <v>1092585501</v>
      </c>
      <c r="F11" s="15">
        <v>1070961112</v>
      </c>
      <c r="G11" s="9">
        <f>+D11-E11</f>
        <v>108649</v>
      </c>
    </row>
    <row r="12" spans="1:7" x14ac:dyDescent="0.25">
      <c r="A12" s="6" t="s">
        <v>13</v>
      </c>
      <c r="B12" s="7">
        <v>0</v>
      </c>
      <c r="C12" s="8">
        <v>0</v>
      </c>
      <c r="D12" s="9">
        <v>0</v>
      </c>
      <c r="E12" s="9">
        <v>0</v>
      </c>
      <c r="F12" s="9">
        <v>0</v>
      </c>
      <c r="G12" s="9">
        <f t="shared" ref="G12:G31" si="1">+D12-E12</f>
        <v>0</v>
      </c>
    </row>
    <row r="13" spans="1:7" s="13" customFormat="1" x14ac:dyDescent="0.25">
      <c r="A13" s="10" t="s">
        <v>14</v>
      </c>
      <c r="B13" s="11">
        <f>+B14+B15</f>
        <v>5084870</v>
      </c>
      <c r="C13" s="25">
        <v>0</v>
      </c>
      <c r="D13" s="11">
        <f>+D14+D15</f>
        <v>5084870</v>
      </c>
      <c r="E13" s="11">
        <f t="shared" ref="E13:F13" si="2">+E14+E15</f>
        <v>5084870</v>
      </c>
      <c r="F13" s="11">
        <f t="shared" si="2"/>
        <v>5084870</v>
      </c>
      <c r="G13" s="9">
        <f t="shared" si="1"/>
        <v>0</v>
      </c>
    </row>
    <row r="14" spans="1:7" x14ac:dyDescent="0.25">
      <c r="A14" s="10" t="s">
        <v>15</v>
      </c>
      <c r="B14" s="17">
        <v>0</v>
      </c>
      <c r="C14" s="33">
        <v>0</v>
      </c>
      <c r="D14" s="12">
        <v>0</v>
      </c>
      <c r="E14" s="12">
        <v>0</v>
      </c>
      <c r="F14" s="12">
        <v>0</v>
      </c>
      <c r="G14" s="9">
        <f t="shared" si="1"/>
        <v>0</v>
      </c>
    </row>
    <row r="15" spans="1:7" x14ac:dyDescent="0.25">
      <c r="A15" s="10" t="s">
        <v>16</v>
      </c>
      <c r="B15" s="11">
        <v>5084870</v>
      </c>
      <c r="C15" s="25">
        <v>0</v>
      </c>
      <c r="D15" s="44">
        <f>+B15</f>
        <v>5084870</v>
      </c>
      <c r="E15" s="45">
        <f>+D15</f>
        <v>5084870</v>
      </c>
      <c r="F15" s="46">
        <f>+E15</f>
        <v>5084870</v>
      </c>
      <c r="G15" s="9">
        <f t="shared" si="1"/>
        <v>0</v>
      </c>
    </row>
    <row r="16" spans="1:7" x14ac:dyDescent="0.25">
      <c r="A16" s="10" t="s">
        <v>17</v>
      </c>
      <c r="B16" s="7">
        <v>30000000</v>
      </c>
      <c r="C16" s="33">
        <v>-928934</v>
      </c>
      <c r="D16" s="12">
        <f>+B16+C16</f>
        <v>29071066</v>
      </c>
      <c r="E16" s="12">
        <f>+D16</f>
        <v>29071066</v>
      </c>
      <c r="F16" s="12">
        <f>+E16</f>
        <v>29071066</v>
      </c>
      <c r="G16" s="9">
        <f t="shared" si="1"/>
        <v>0</v>
      </c>
    </row>
    <row r="17" spans="1:7" ht="25.5" x14ac:dyDescent="0.25">
      <c r="A17" s="10" t="s">
        <v>18</v>
      </c>
      <c r="B17" s="11">
        <f>+B18+B19</f>
        <v>5829861</v>
      </c>
      <c r="C17" s="25">
        <v>0</v>
      </c>
      <c r="D17" s="11">
        <f>+D18+D19</f>
        <v>5829861</v>
      </c>
      <c r="E17" s="11">
        <f t="shared" ref="E17:F17" si="3">+E18+E19</f>
        <v>5829861</v>
      </c>
      <c r="F17" s="11">
        <f t="shared" si="3"/>
        <v>5829861</v>
      </c>
      <c r="G17" s="9">
        <f t="shared" si="1"/>
        <v>0</v>
      </c>
    </row>
    <row r="18" spans="1:7" x14ac:dyDescent="0.25">
      <c r="A18" s="24" t="s">
        <v>19</v>
      </c>
      <c r="B18" s="11">
        <v>5829861</v>
      </c>
      <c r="C18" s="25">
        <v>0</v>
      </c>
      <c r="D18" s="11">
        <f>+B18</f>
        <v>5829861</v>
      </c>
      <c r="E18" s="11">
        <f>+D18</f>
        <v>5829861</v>
      </c>
      <c r="F18" s="11">
        <f>+E18</f>
        <v>5829861</v>
      </c>
      <c r="G18" s="9">
        <f t="shared" si="1"/>
        <v>0</v>
      </c>
    </row>
    <row r="19" spans="1:7" x14ac:dyDescent="0.25">
      <c r="A19" s="16" t="s">
        <v>20</v>
      </c>
      <c r="B19" s="17">
        <v>0</v>
      </c>
      <c r="C19" s="8">
        <v>0</v>
      </c>
      <c r="D19" s="9">
        <v>0</v>
      </c>
      <c r="E19" s="9">
        <v>0</v>
      </c>
      <c r="F19" s="9">
        <v>0</v>
      </c>
      <c r="G19" s="9">
        <f t="shared" si="1"/>
        <v>0</v>
      </c>
    </row>
    <row r="20" spans="1:7" x14ac:dyDescent="0.25">
      <c r="A20" s="6" t="s">
        <v>21</v>
      </c>
      <c r="B20" s="7">
        <v>0</v>
      </c>
      <c r="C20" s="19">
        <v>0</v>
      </c>
      <c r="D20" s="7">
        <v>48125762.420000002</v>
      </c>
      <c r="E20" s="7">
        <f>+D20</f>
        <v>48125762.420000002</v>
      </c>
      <c r="F20" s="7">
        <v>45256955.979999997</v>
      </c>
      <c r="G20" s="9">
        <f t="shared" si="1"/>
        <v>0</v>
      </c>
    </row>
    <row r="21" spans="1:7" x14ac:dyDescent="0.25">
      <c r="A21" s="18" t="s">
        <v>30</v>
      </c>
      <c r="B21" s="7">
        <f>+B27</f>
        <v>437815811</v>
      </c>
      <c r="C21" s="19">
        <f>+C22+C23+C26+C27+C28+C31</f>
        <v>-32882103</v>
      </c>
      <c r="D21" s="7">
        <f>+D22+D26+D29+D27+D31</f>
        <v>411627996.33999997</v>
      </c>
      <c r="E21" s="7">
        <f t="shared" ref="E21:F21" si="4">+E22+E23+E24+E27+E28+E31</f>
        <v>410642300.33999997</v>
      </c>
      <c r="F21" s="7">
        <f t="shared" si="4"/>
        <v>403196374.33999997</v>
      </c>
      <c r="G21" s="9">
        <f t="shared" si="1"/>
        <v>985696</v>
      </c>
    </row>
    <row r="22" spans="1:7" x14ac:dyDescent="0.25">
      <c r="A22" s="6" t="s">
        <v>12</v>
      </c>
      <c r="B22" s="7">
        <v>0</v>
      </c>
      <c r="C22" s="8">
        <v>0</v>
      </c>
      <c r="D22" s="15">
        <f>+B22+C22</f>
        <v>0</v>
      </c>
      <c r="E22" s="15">
        <f>+D22</f>
        <v>0</v>
      </c>
      <c r="F22" s="15">
        <f>+E22</f>
        <v>0</v>
      </c>
      <c r="G22" s="9">
        <f t="shared" si="1"/>
        <v>0</v>
      </c>
    </row>
    <row r="23" spans="1:7" x14ac:dyDescent="0.25">
      <c r="A23" s="6" t="s">
        <v>13</v>
      </c>
      <c r="B23" s="7">
        <v>0</v>
      </c>
      <c r="C23" s="8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7" x14ac:dyDescent="0.25">
      <c r="A24" s="6" t="s">
        <v>14</v>
      </c>
      <c r="B24" s="7">
        <f t="shared" ref="B24:C24" si="5">+B25+B26</f>
        <v>0</v>
      </c>
      <c r="C24" s="19">
        <f t="shared" si="5"/>
        <v>0</v>
      </c>
      <c r="D24" s="7">
        <f>+D25+D26</f>
        <v>0</v>
      </c>
      <c r="E24" s="7">
        <f>+E25+E26</f>
        <v>0</v>
      </c>
      <c r="F24" s="7">
        <f>+F25+F26</f>
        <v>0</v>
      </c>
      <c r="G24" s="9">
        <f t="shared" si="1"/>
        <v>0</v>
      </c>
    </row>
    <row r="25" spans="1:7" x14ac:dyDescent="0.25">
      <c r="A25" s="6" t="s">
        <v>22</v>
      </c>
      <c r="B25" s="17">
        <v>0</v>
      </c>
      <c r="C25" s="23">
        <v>0</v>
      </c>
      <c r="D25" s="17">
        <v>0</v>
      </c>
      <c r="E25" s="17">
        <v>0</v>
      </c>
      <c r="F25" s="17">
        <v>0</v>
      </c>
      <c r="G25" s="9">
        <f t="shared" si="1"/>
        <v>0</v>
      </c>
    </row>
    <row r="26" spans="1:7" x14ac:dyDescent="0.25">
      <c r="A26" s="10" t="s">
        <v>23</v>
      </c>
      <c r="B26" s="7">
        <v>0</v>
      </c>
      <c r="C26" s="19">
        <v>0</v>
      </c>
      <c r="D26" s="11">
        <v>0</v>
      </c>
      <c r="E26" s="11">
        <f>+D26</f>
        <v>0</v>
      </c>
      <c r="F26" s="11">
        <f>+E26</f>
        <v>0</v>
      </c>
      <c r="G26" s="9">
        <f t="shared" si="1"/>
        <v>0</v>
      </c>
    </row>
    <row r="27" spans="1:7" x14ac:dyDescent="0.25">
      <c r="A27" s="6" t="s">
        <v>17</v>
      </c>
      <c r="B27" s="7">
        <v>437815811</v>
      </c>
      <c r="C27" s="8">
        <v>-32882103</v>
      </c>
      <c r="D27" s="12">
        <v>404933108</v>
      </c>
      <c r="E27" s="9">
        <v>403947412</v>
      </c>
      <c r="F27" s="9">
        <v>396501486</v>
      </c>
      <c r="G27" s="9">
        <f t="shared" si="1"/>
        <v>985696</v>
      </c>
    </row>
    <row r="28" spans="1:7" ht="25.5" x14ac:dyDescent="0.25">
      <c r="A28" s="6" t="s">
        <v>18</v>
      </c>
      <c r="B28" s="7">
        <f>+B29+B30</f>
        <v>0</v>
      </c>
      <c r="C28" s="19">
        <f>+C29+C30</f>
        <v>0</v>
      </c>
      <c r="D28" s="7">
        <f>+D29+D30</f>
        <v>0</v>
      </c>
      <c r="E28" s="7">
        <f t="shared" ref="E28:F28" si="6">+E29+E30</f>
        <v>0</v>
      </c>
      <c r="F28" s="7">
        <f t="shared" si="6"/>
        <v>0</v>
      </c>
      <c r="G28" s="9">
        <f t="shared" si="1"/>
        <v>0</v>
      </c>
    </row>
    <row r="29" spans="1:7" s="13" customFormat="1" x14ac:dyDescent="0.25">
      <c r="A29" s="24" t="s">
        <v>24</v>
      </c>
      <c r="B29" s="11">
        <v>0</v>
      </c>
      <c r="C29" s="25">
        <v>0</v>
      </c>
      <c r="D29" s="26">
        <v>0</v>
      </c>
      <c r="E29" s="26">
        <f>+D29</f>
        <v>0</v>
      </c>
      <c r="F29" s="26">
        <f>+E29</f>
        <v>0</v>
      </c>
      <c r="G29" s="9">
        <f t="shared" si="1"/>
        <v>0</v>
      </c>
    </row>
    <row r="30" spans="1:7" x14ac:dyDescent="0.25">
      <c r="A30" s="16" t="s">
        <v>25</v>
      </c>
      <c r="B30" s="7">
        <v>0</v>
      </c>
      <c r="C30" s="19">
        <v>0</v>
      </c>
      <c r="D30" s="43">
        <v>0</v>
      </c>
      <c r="E30" s="43">
        <v>0</v>
      </c>
      <c r="F30" s="43">
        <v>0</v>
      </c>
      <c r="G30" s="9">
        <f t="shared" si="1"/>
        <v>0</v>
      </c>
    </row>
    <row r="31" spans="1:7" x14ac:dyDescent="0.25">
      <c r="A31" s="6" t="s">
        <v>21</v>
      </c>
      <c r="B31" s="7">
        <v>0</v>
      </c>
      <c r="C31" s="8">
        <v>0</v>
      </c>
      <c r="D31" s="28">
        <v>6694888.3399999999</v>
      </c>
      <c r="E31" s="15">
        <f>+D31</f>
        <v>6694888.3399999999</v>
      </c>
      <c r="F31" s="15">
        <v>6694888.3399999999</v>
      </c>
      <c r="G31" s="9">
        <f t="shared" si="1"/>
        <v>0</v>
      </c>
    </row>
    <row r="32" spans="1:7" ht="26.25" thickBot="1" x14ac:dyDescent="0.3">
      <c r="A32" s="29" t="s">
        <v>26</v>
      </c>
      <c r="B32" s="30">
        <f>+B21+B10</f>
        <v>1622546183</v>
      </c>
      <c r="C32" s="31">
        <f>+C21+C10</f>
        <v>-84932528</v>
      </c>
      <c r="D32" s="47">
        <f t="shared" ref="D32:G32" si="7">+D21+D10</f>
        <v>1592433705.76</v>
      </c>
      <c r="E32" s="47">
        <f t="shared" si="7"/>
        <v>1591339360.76</v>
      </c>
      <c r="F32" s="47">
        <f t="shared" si="7"/>
        <v>1559400239.3199999</v>
      </c>
      <c r="G32" s="30">
        <f t="shared" si="7"/>
        <v>1094345</v>
      </c>
    </row>
  </sheetData>
  <mergeCells count="10">
    <mergeCell ref="A8:A9"/>
    <mergeCell ref="B8:F8"/>
    <mergeCell ref="G8:G9"/>
    <mergeCell ref="A1:G1"/>
    <mergeCell ref="A4:G4"/>
    <mergeCell ref="A5:G5"/>
    <mergeCell ref="A6:G6"/>
    <mergeCell ref="A7:G7"/>
    <mergeCell ref="B2:D2"/>
    <mergeCell ref="B3:D3"/>
  </mergeCells>
  <printOptions horizontalCentered="1"/>
  <pageMargins left="0" right="0" top="0" bottom="0" header="0.31496062992125984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Anual 2018</vt:lpstr>
      <vt:lpstr>Anual 2018 corregido</vt:lpstr>
      <vt:lpstr>Anual 2018 corregido (2)</vt:lpstr>
      <vt:lpstr>Anual 2018 corregido_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2019-10-03T21:30:12Z</cp:lastPrinted>
  <dcterms:created xsi:type="dcterms:W3CDTF">2019-01-11T18:11:38Z</dcterms:created>
  <dcterms:modified xsi:type="dcterms:W3CDTF">2019-10-11T17:16:56Z</dcterms:modified>
</cp:coreProperties>
</file>